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US\Desktop\"/>
    </mc:Choice>
  </mc:AlternateContent>
  <xr:revisionPtr revIDLastSave="0" documentId="13_ncr:1_{E70190B8-9546-49B7-92AD-C2E076B82FDC}" xr6:coauthVersionLast="47" xr6:coauthVersionMax="47" xr10:uidLastSave="{00000000-0000-0000-0000-000000000000}"/>
  <bookViews>
    <workbookView xWindow="-108" yWindow="-108" windowWidth="23256" windowHeight="12456" xr2:uid="{7931D7C9-B70E-45B4-92E8-B6F6F941C5D9}"/>
  </bookViews>
  <sheets>
    <sheet name="BÜTÇE DETAY" sheetId="1" r:id="rId1"/>
    <sheet name="AYLIK DAĞILI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J10" i="2"/>
  <c r="I10" i="2"/>
  <c r="C10" i="2"/>
  <c r="B10" i="2"/>
  <c r="G10" i="2"/>
  <c r="F10" i="2"/>
  <c r="E10" i="2"/>
  <c r="D10" i="2"/>
  <c r="H10" i="2"/>
  <c r="L10" i="2"/>
  <c r="M10" i="2"/>
  <c r="J95" i="1"/>
  <c r="K95" i="1"/>
  <c r="I90" i="1"/>
  <c r="J90" i="1"/>
  <c r="K90" i="1"/>
  <c r="L90" i="1"/>
  <c r="M90" i="1"/>
  <c r="N90" i="1"/>
  <c r="O90" i="1"/>
  <c r="P90" i="1"/>
  <c r="Q90" i="1"/>
  <c r="R90" i="1"/>
  <c r="S90" i="1"/>
  <c r="H90" i="1"/>
  <c r="I84" i="1"/>
  <c r="I95" i="1" s="1"/>
  <c r="J84" i="1"/>
  <c r="K84" i="1"/>
  <c r="L84" i="1"/>
  <c r="L95" i="1" s="1"/>
  <c r="M84" i="1"/>
  <c r="N84" i="1"/>
  <c r="O84" i="1"/>
  <c r="P84" i="1"/>
  <c r="Q84" i="1"/>
  <c r="R84" i="1"/>
  <c r="S84" i="1"/>
  <c r="H84" i="1"/>
  <c r="I75" i="1"/>
  <c r="J75" i="1"/>
  <c r="K75" i="1"/>
  <c r="L75" i="1"/>
  <c r="M75" i="1"/>
  <c r="N75" i="1"/>
  <c r="O75" i="1"/>
  <c r="P75" i="1"/>
  <c r="Q75" i="1"/>
  <c r="R75" i="1"/>
  <c r="S75" i="1"/>
  <c r="H75" i="1"/>
  <c r="F53" i="1"/>
  <c r="F49" i="1"/>
  <c r="I58" i="1"/>
  <c r="J58" i="1"/>
  <c r="K58" i="1"/>
  <c r="L58" i="1"/>
  <c r="M58" i="1"/>
  <c r="N58" i="1"/>
  <c r="O58" i="1"/>
  <c r="P58" i="1"/>
  <c r="Q58" i="1"/>
  <c r="R58" i="1"/>
  <c r="S58" i="1"/>
  <c r="H58" i="1"/>
  <c r="F5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L27" i="1"/>
  <c r="H38" i="1"/>
  <c r="I38" i="1"/>
  <c r="J38" i="1"/>
  <c r="K38" i="1"/>
  <c r="L38" i="1"/>
  <c r="M38" i="1"/>
  <c r="N38" i="1"/>
  <c r="O38" i="1"/>
  <c r="P38" i="1"/>
  <c r="Q38" i="1"/>
  <c r="R38" i="1"/>
  <c r="S38" i="1"/>
  <c r="F4" i="1"/>
  <c r="F5" i="1"/>
  <c r="F3" i="1"/>
  <c r="I27" i="1"/>
  <c r="J27" i="1"/>
  <c r="K27" i="1"/>
  <c r="M27" i="1"/>
  <c r="N27" i="1"/>
  <c r="O27" i="1"/>
  <c r="P27" i="1"/>
  <c r="Q27" i="1"/>
  <c r="R27" i="1"/>
  <c r="S27" i="1"/>
  <c r="H27" i="1"/>
  <c r="H95" i="1" s="1"/>
  <c r="F70" i="1"/>
  <c r="F92" i="1"/>
  <c r="F63" i="1"/>
  <c r="F83" i="1"/>
  <c r="F54" i="1"/>
  <c r="F51" i="1"/>
  <c r="F52" i="1"/>
  <c r="F35" i="1"/>
  <c r="F34" i="1"/>
  <c r="F36" i="1"/>
  <c r="F37" i="1"/>
  <c r="S95" i="1" l="1"/>
  <c r="R95" i="1"/>
  <c r="P95" i="1"/>
  <c r="O95" i="1"/>
  <c r="N95" i="1"/>
  <c r="M95" i="1"/>
  <c r="N10" i="2"/>
  <c r="Q95" i="1"/>
  <c r="F72" i="1"/>
  <c r="F62" i="1"/>
  <c r="F82" i="1"/>
  <c r="F56" i="1"/>
  <c r="F67" i="1" l="1"/>
  <c r="F66" i="1"/>
  <c r="F33" i="1"/>
  <c r="F55" i="1"/>
  <c r="F31" i="1"/>
  <c r="F46" i="1"/>
  <c r="F47" i="1"/>
  <c r="F48" i="1"/>
  <c r="F50" i="1"/>
  <c r="F60" i="1"/>
  <c r="F61" i="1"/>
  <c r="F64" i="1"/>
  <c r="F65" i="1"/>
  <c r="F68" i="1"/>
  <c r="F69" i="1"/>
  <c r="F71" i="1"/>
  <c r="F73" i="1"/>
  <c r="F74" i="1"/>
  <c r="F77" i="1"/>
  <c r="F78" i="1"/>
  <c r="F79" i="1"/>
  <c r="F80" i="1"/>
  <c r="F81" i="1"/>
  <c r="F86" i="1"/>
  <c r="F87" i="1"/>
  <c r="F88" i="1"/>
  <c r="F89" i="1"/>
  <c r="F32" i="1"/>
  <c r="F41" i="1"/>
  <c r="F42" i="1"/>
  <c r="F43" i="1"/>
  <c r="F44" i="1"/>
  <c r="F45" i="1"/>
  <c r="F29" i="1"/>
  <c r="F30" i="1"/>
  <c r="F27" i="1"/>
  <c r="F90" i="1" l="1"/>
  <c r="F84" i="1"/>
  <c r="F75" i="1"/>
  <c r="F58" i="1"/>
  <c r="F38" i="1"/>
  <c r="F95" i="1" s="1"/>
</calcChain>
</file>

<file path=xl/sharedStrings.xml><?xml version="1.0" encoding="utf-8"?>
<sst xmlns="http://schemas.openxmlformats.org/spreadsheetml/2006/main" count="193" uniqueCount="158">
  <si>
    <t>GENEL KATALOG</t>
  </si>
  <si>
    <t>AÇIKLAMA</t>
  </si>
  <si>
    <t>ADET</t>
  </si>
  <si>
    <t>TOPLAM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</si>
  <si>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</si>
  <si>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</si>
  <si>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</si>
  <si>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</si>
  <si>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</si>
  <si>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</si>
  <si>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</si>
  <si>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</si>
  <si>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</si>
  <si>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</si>
  <si>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</si>
  <si>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</si>
  <si>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ÜRÜN</t>
  </si>
  <si>
    <t>BİRİM</t>
  </si>
  <si>
    <t>DIŞ TİCARET -ATLAS</t>
  </si>
  <si>
    <t>DT BROŞÜR-1</t>
  </si>
  <si>
    <t>DT BROŞÜR-2</t>
  </si>
  <si>
    <t>DT BROŞÜR-3</t>
  </si>
  <si>
    <t>DT BROŞÜR-4</t>
  </si>
  <si>
    <t>DT BROŞÜR-5</t>
  </si>
  <si>
    <t>DIŞ TİCARET -SİSMİK</t>
  </si>
  <si>
    <t>DIŞ TİCARET -TİTREŞİM</t>
  </si>
  <si>
    <t>DIŞ TİCARET -MODULER</t>
  </si>
  <si>
    <t xml:space="preserve">DIŞ TİCARET -GENEL </t>
  </si>
  <si>
    <t>GENEL TANITIM BROŞÜRÜ</t>
  </si>
  <si>
    <t>DARHAN</t>
  </si>
  <si>
    <t>YILBAŞI ETKİNLİĞİ</t>
  </si>
  <si>
    <t>ŞİRKET İÇİ</t>
  </si>
  <si>
    <t>8 MART HEDİYE KUTUSU</t>
  </si>
  <si>
    <t>HOŞ GELDİN KİTİ</t>
  </si>
  <si>
    <t>PROMOSYON</t>
  </si>
  <si>
    <t>KURUMSAL KIYAFETLER</t>
  </si>
  <si>
    <t>KADIN ÇALIŞANLAR</t>
  </si>
  <si>
    <t>YENİ PERSONEL</t>
  </si>
  <si>
    <t>2026 ÇALIŞMALARI</t>
  </si>
  <si>
    <t>NUMUNE ÇANTASI</t>
  </si>
  <si>
    <t>17.YIL ETKİNLİĞİ</t>
  </si>
  <si>
    <t>MUKAD SPONSORLUK</t>
  </si>
  <si>
    <t>KALEM</t>
  </si>
  <si>
    <t>DARHAN KUPA</t>
  </si>
  <si>
    <t>ÜRÜN LİSTESİ</t>
  </si>
  <si>
    <t>M. MEMNUNİYET ANKETİ</t>
  </si>
  <si>
    <t>YAPI MAGAZİN DERGİSİ</t>
  </si>
  <si>
    <t>USD</t>
  </si>
  <si>
    <t>EURO</t>
  </si>
  <si>
    <t>FOUR ESSENTIALS</t>
  </si>
  <si>
    <t>CE</t>
  </si>
  <si>
    <t>ISO</t>
  </si>
  <si>
    <t>14001-9001</t>
  </si>
  <si>
    <t>PAZARLAMA GİDERLERİ</t>
  </si>
  <si>
    <t>BELGELENDİRME / TEST</t>
  </si>
  <si>
    <t>TOPLANTI - ORGANİZASYON</t>
  </si>
  <si>
    <t>FUAR KATILIM GİDERLERİ</t>
  </si>
  <si>
    <t>REKLAM</t>
  </si>
  <si>
    <t>SOSYAL MEDYA GİDERİ</t>
  </si>
  <si>
    <t>KURUMSAL İLETİŞİM GİDERLERİ</t>
  </si>
  <si>
    <t>TOPLANTI / ORGANİZASYON</t>
  </si>
  <si>
    <t>SOSYAL MEDYA GİDERLERİ</t>
  </si>
  <si>
    <t>AKUSTİK BROŞÜRÜ</t>
  </si>
  <si>
    <t>MÜŞTERİ-PROMOSYON</t>
  </si>
  <si>
    <t>SODEX KATILIM BEDELİ</t>
  </si>
  <si>
    <t>SODEX FUAR STANDI</t>
  </si>
  <si>
    <t>TÜYAK KATILIM BEDELİ</t>
  </si>
  <si>
    <t>VİDEO ÇEKİM</t>
  </si>
  <si>
    <t>ÜRÜNLER</t>
  </si>
  <si>
    <t>FİRMA TANITIM</t>
  </si>
  <si>
    <t xml:space="preserve">WEB SAYFASI </t>
  </si>
  <si>
    <t>YENİLEME ÇALIŞMALARI</t>
  </si>
  <si>
    <t>MAILING- YILLIK</t>
  </si>
  <si>
    <t>DTK SODEX ÖN KAPAK İÇİ</t>
  </si>
  <si>
    <t>İNŞAAT DÜNYASI</t>
  </si>
  <si>
    <t>TESİSAT -B2B</t>
  </si>
  <si>
    <t>YANGIN VE GÜVENLİK -B2B</t>
  </si>
  <si>
    <t>YALITIM- AKUSTIK -B2B</t>
  </si>
  <si>
    <t>TERMODİNAMİK-DOĞA</t>
  </si>
  <si>
    <t>TESİSAT MARKET-DOĞA</t>
  </si>
  <si>
    <t>ISK TEKNİK-DOĞA</t>
  </si>
  <si>
    <t>MTMD ÜYELİK</t>
  </si>
  <si>
    <t>TÜYAK AİDAT</t>
  </si>
  <si>
    <t>YILLIK</t>
  </si>
  <si>
    <t xml:space="preserve">TUV </t>
  </si>
  <si>
    <t>TEST GİDERLERİ</t>
  </si>
  <si>
    <t>EUROCODE3</t>
  </si>
  <si>
    <t>YENİLEME</t>
  </si>
  <si>
    <t>İPTAL EDİLDİ</t>
  </si>
  <si>
    <t>TTMD ÜYELİK</t>
  </si>
  <si>
    <t>MechTalks</t>
  </si>
  <si>
    <t>YIL SONU DEĞERLENDİRME TOP.</t>
  </si>
  <si>
    <t>EĞİTİM-1 / SATIŞ PAZARLAMA</t>
  </si>
  <si>
    <t>ŞİRKET İÇİ- KONAKLAMALI</t>
  </si>
  <si>
    <t>ŞİRKET İÇİ-KONAKLAMASIZ</t>
  </si>
  <si>
    <t>DIŞ KAYNAKLI</t>
  </si>
  <si>
    <t>EĞİTİM-1 / EĞİTMEN GİDERİ</t>
  </si>
  <si>
    <t>3D VIDEO</t>
  </si>
  <si>
    <t>GÖMLEK</t>
  </si>
  <si>
    <t>TSHIRT</t>
  </si>
  <si>
    <t>FERMUARLI POLAR</t>
  </si>
  <si>
    <t>SODEX  PROMOSYON</t>
  </si>
  <si>
    <t>SATIŞ TOPLANTI-1</t>
  </si>
  <si>
    <t>SATIŞ TOPLANTI-2</t>
  </si>
  <si>
    <t>YILBAŞI PAKETİ</t>
  </si>
  <si>
    <t>KARTON/BEZ ÇANTA/DİĞER</t>
  </si>
  <si>
    <t>ÜRÜN FOTOĞRAF ÇEKİMİ</t>
  </si>
  <si>
    <t>4 KİŞİ</t>
  </si>
  <si>
    <t>2 aylık/deprem sayısı</t>
  </si>
  <si>
    <t xml:space="preserve">YAPI İÇİNDE TÜM SİSTEMLER </t>
  </si>
  <si>
    <t>VIP HEDİYE-ÖZEL MÜŞTERİ</t>
  </si>
  <si>
    <t>DEFTER-AJANDA</t>
  </si>
  <si>
    <t>KVKK VE İYS SÜREÇ YÖNETİMİ</t>
  </si>
  <si>
    <t>OTEL-KONAKLAMASIZ</t>
  </si>
  <si>
    <t>KONAKLAMASIZ</t>
  </si>
  <si>
    <t>KARTVİZİT VE DİĞER BASILI</t>
  </si>
  <si>
    <t>YAPI RADAR</t>
  </si>
  <si>
    <t>FE STAND</t>
  </si>
  <si>
    <t>aylık</t>
  </si>
  <si>
    <t>KVKK DANIŞMANLIK - METİNLER</t>
  </si>
  <si>
    <t>TÜM ÜRÜNLER</t>
  </si>
  <si>
    <t>TWENTIFY</t>
  </si>
  <si>
    <t>İLETİŞİM MAKİNESİ- YILLIK</t>
  </si>
  <si>
    <t>MAILING- IYS PANEL KAYDI</t>
  </si>
  <si>
    <t>PROJE MÜŞTERİ SUNUMU-1 İZMİR</t>
  </si>
  <si>
    <t>PROJE MÜŞTERİ SUNUMU-2</t>
  </si>
  <si>
    <t>2 aylık</t>
  </si>
  <si>
    <t>ŞANTİYE- BÜLTEN BANNER</t>
  </si>
  <si>
    <t>HVAC PORTAL- BÜLTEN BANNER</t>
  </si>
  <si>
    <t>Haftalık -Mailing tek gönderim</t>
  </si>
  <si>
    <t>YAPI.COM.TR- BÜLTEN BANNER</t>
  </si>
  <si>
    <t>MECHANIC- DEKO</t>
  </si>
  <si>
    <t>3 aylık</t>
  </si>
  <si>
    <t>PERSONEL ÇEKİLİŞ HEDİYE</t>
  </si>
  <si>
    <t>ÇEKİLİŞ</t>
  </si>
  <si>
    <t>HEZZ</t>
  </si>
  <si>
    <t>FUAR 
KATILIM GİDERLERİ</t>
  </si>
  <si>
    <t>TOPLANTI
 ORGANİZASYON</t>
  </si>
  <si>
    <t>BELGE
TEST</t>
  </si>
  <si>
    <t>S. 
MEDYA GD</t>
  </si>
  <si>
    <t>GİDER</t>
  </si>
  <si>
    <t>2025 AYLIK DAĞILIM</t>
  </si>
  <si>
    <t>BLOKNOT- DOSYA</t>
  </si>
  <si>
    <t>İLETİŞİM MAKİNESİ</t>
  </si>
  <si>
    <t>WEBINAR</t>
  </si>
  <si>
    <t>GİRİŞ+YILLIK ÜYELİK</t>
  </si>
  <si>
    <t>aylık- arka kapak içi</t>
  </si>
  <si>
    <t>HVAC 360 PORTAL- BANNER</t>
  </si>
  <si>
    <t>SODEX ELEKTRIK VE DİĞER GİDER</t>
  </si>
  <si>
    <t>SODEX CATERING VE DİĞER KARŞILAMA</t>
  </si>
  <si>
    <t>NOT-1</t>
  </si>
  <si>
    <t>HEZZ GİDERİ YAZILMADI</t>
  </si>
  <si>
    <t>NOT-2</t>
  </si>
  <si>
    <t xml:space="preserve">SODEX KATILIM GİDERİ 1. ÖDEME 2024 YILI İÇİNDE KALDIĞINDAN FAKAT YİNEDE FATURA 2025 DE KESİLECEĞİNDEN OCAK AYINA EKLENDİ. </t>
  </si>
  <si>
    <t>NOT-3</t>
  </si>
  <si>
    <t>TÜM GİDER TAHMİNLERİ FİYAT ALINARAK VE ÖN GÖRÜLEN TÜFE VE ENFLASYON ORANINA GÖRE TAHMİNİ BÜTÇELERDİR.</t>
  </si>
  <si>
    <t xml:space="preserve">TÜFE YAKLAŞIK %25 </t>
  </si>
  <si>
    <t>NOT- 4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</si>
</sst>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;[Red]&quot;₺&quot;#,##0.00"/>
  </numFmts>
  <fonts count="8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62"/>
      <scheme val="minor"/>
    </font>
    <font>
      <b/>
      <sz val="11"/>
      <color rgb="FF000000"/>
      <name val="Century Gothic"/>
      <family val="2"/>
      <charset val="162"/>
    </font>
    <font>
      <sz val="10"/>
      <color rgb="FF000000"/>
      <name val="Century Gothic"/>
      <family val="2"/>
      <charset val="162"/>
    </font>
    <font>
      <sz val="12"/>
      <color theme="1"/>
      <name val="Aptos Narrow"/>
      <family val="2"/>
      <charset val="16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0" fillId="0" borderId="0" xfId="0" applyNumberFormat="1"/>
    <xf numFmtId="0" fontId="1" fillId="0" borderId="0" xfId="0" applyFont="1"/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6" fillId="0" borderId="0" xfId="0" applyFont="1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13" xfId="0" applyBorder="1"/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3" fontId="1" fillId="6" borderId="13" xfId="0" applyNumberFormat="1" applyFont="1" applyFill="1" applyBorder="1" applyAlignment="1">
      <alignment horizontal="center"/>
    </xf>
    <xf numFmtId="3" fontId="1" fillId="6" borderId="14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2" borderId="0" xfId="0" applyFont="1" applyFill="1"/>
    <xf numFmtId="0" fontId="1" fillId="2" borderId="18" xfId="0" applyFont="1" applyFill="1" applyBorder="1"/>
    <xf numFmtId="0" fontId="0" fillId="0" borderId="19" xfId="0" applyBorder="1"/>
    <xf numFmtId="0" fontId="0" fillId="0" borderId="20" xfId="0" applyBorder="1"/>
    <xf numFmtId="0" fontId="1" fillId="2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6" fillId="0" borderId="14" xfId="0" applyFont="1" applyBorder="1"/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0" fillId="5" borderId="9" xfId="0" applyFill="1" applyBorder="1"/>
    <xf numFmtId="3" fontId="1" fillId="6" borderId="17" xfId="0" applyNumberFormat="1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27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0" xfId="0" applyAlignment="1">
      <alignment wrapText="1"/>
    </xf>
    <xf numFmtId="0" fontId="0" fillId="0" borderId="31" xfId="0" applyBorder="1" applyAlignment="1">
      <alignment wrapText="1"/>
    </xf>
    <xf numFmtId="164" fontId="7" fillId="0" borderId="1" xfId="0" applyNumberFormat="1" applyFont="1" applyBorder="1" applyAlignment="1">
      <alignment horizontal="left"/>
    </xf>
    <xf numFmtId="3" fontId="0" fillId="6" borderId="15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8" borderId="1" xfId="0" applyFill="1" applyBorder="1"/>
    <xf numFmtId="0" fontId="0" fillId="8" borderId="11" xfId="0" applyFill="1" applyBorder="1"/>
    <xf numFmtId="0" fontId="0" fillId="8" borderId="0" xfId="0" applyFill="1"/>
    <xf numFmtId="0" fontId="0" fillId="8" borderId="1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9" borderId="1" xfId="0" applyFill="1" applyBorder="1"/>
    <xf numFmtId="0" fontId="0" fillId="9" borderId="11" xfId="0" applyFill="1" applyBorder="1"/>
    <xf numFmtId="0" fontId="0" fillId="9" borderId="0" xfId="0" applyFill="1"/>
    <xf numFmtId="0" fontId="0" fillId="9" borderId="16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5" borderId="1" xfId="0" applyFill="1" applyBorder="1"/>
    <xf numFmtId="0" fontId="0" fillId="5" borderId="11" xfId="0" applyFill="1" applyBorder="1"/>
    <xf numFmtId="0" fontId="0" fillId="5" borderId="0" xfId="0" applyFill="1"/>
    <xf numFmtId="0" fontId="0" fillId="5" borderId="1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B3EF-575A-4D37-BBDF-79EAB2941A1B}">
  <dimension ref="A1:V110"/>
  <sheetViews>
    <sheetView tabSelected="1" zoomScale="70" zoomScaleNormal="70" workbookViewId="0">
      <pane ySplit="1" topLeftCell="A7" activePane="bottomLeft" state="frozen"/>
      <selection activeCell="B1" sqref="B1"/>
      <selection pane="bottomLeft" activeCell="B18" sqref="A18:XFD18"/>
    </sheetView>
  </sheetViews>
  <sheetFormatPr defaultRowHeight="14.4" x14ac:dyDescent="0.3"/>
  <cols>
    <col min="1" max="1" width="9" customWidth="1"/>
    <col min="2" max="2" width="35.21875" customWidth="1"/>
    <col min="3" max="3" width="24.6640625" customWidth="1"/>
    <col min="7" max="7" width="1.5546875" customWidth="1"/>
    <col min="8" max="18" width="8.88671875" style="9"/>
    <col min="19" max="19" width="10.33203125" style="9" customWidth="1"/>
    <col min="22" max="22" width="10.88671875" bestFit="1" customWidth="1"/>
  </cols>
  <sheetData>
    <row r="1" spans="1:22" x14ac:dyDescent="0.3">
      <c r="A1" s="2" t="s">
        <v>140</v>
      </c>
      <c r="B1" s="2" t="s">
        <v>16</v>
      </c>
      <c r="C1" s="2" t="s">
        <v>1</v>
      </c>
      <c r="D1" s="2" t="s">
        <v>2</v>
      </c>
      <c r="E1" s="2" t="s">
        <v>17</v>
      </c>
      <c r="F1" s="32" t="s">
        <v>3</v>
      </c>
      <c r="G1" s="31"/>
      <c r="H1" s="35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</row>
    <row r="2" spans="1:22" ht="15" thickBot="1" x14ac:dyDescent="0.35">
      <c r="B2" s="5"/>
      <c r="C2" s="5"/>
      <c r="D2" s="5"/>
      <c r="E2" s="5"/>
      <c r="F2" s="33"/>
      <c r="H2" s="72" t="s">
        <v>141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4" t="s">
        <v>47</v>
      </c>
      <c r="U2">
        <v>34.36</v>
      </c>
      <c r="V2" s="3">
        <v>45609</v>
      </c>
    </row>
    <row r="3" spans="1:22" ht="14.4" customHeight="1" x14ac:dyDescent="0.3">
      <c r="A3" s="74" t="s">
        <v>59</v>
      </c>
      <c r="B3" s="17" t="s">
        <v>0</v>
      </c>
      <c r="C3" s="17" t="s">
        <v>29</v>
      </c>
      <c r="D3" s="17">
        <v>500</v>
      </c>
      <c r="E3" s="17">
        <v>190</v>
      </c>
      <c r="F3" s="37">
        <f>E3*D3</f>
        <v>95000</v>
      </c>
      <c r="H3" s="40">
        <v>95000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T3" s="4" t="s">
        <v>48</v>
      </c>
      <c r="U3">
        <v>36.54</v>
      </c>
      <c r="V3" s="3">
        <v>45609</v>
      </c>
    </row>
    <row r="4" spans="1:22" s="88" customFormat="1" x14ac:dyDescent="0.3">
      <c r="A4" s="75"/>
      <c r="B4" s="86" t="s">
        <v>19</v>
      </c>
      <c r="C4" s="86" t="s">
        <v>27</v>
      </c>
      <c r="D4" s="86">
        <v>500</v>
      </c>
      <c r="E4" s="86">
        <v>32</v>
      </c>
      <c r="F4" s="87">
        <f t="shared" ref="F4:F26" si="0">E4*D4</f>
        <v>16000</v>
      </c>
      <c r="H4" s="89"/>
      <c r="I4" s="90">
        <v>16000</v>
      </c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22" s="88" customFormat="1" x14ac:dyDescent="0.3">
      <c r="A5" s="75"/>
      <c r="B5" s="86" t="s">
        <v>20</v>
      </c>
      <c r="C5" s="86" t="s">
        <v>18</v>
      </c>
      <c r="D5" s="86">
        <v>500</v>
      </c>
      <c r="E5" s="86">
        <v>32</v>
      </c>
      <c r="F5" s="87">
        <f t="shared" si="0"/>
        <v>16000</v>
      </c>
      <c r="H5" s="89"/>
      <c r="I5" s="90">
        <v>16000</v>
      </c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22" s="88" customFormat="1" x14ac:dyDescent="0.3">
      <c r="A6" s="75"/>
      <c r="B6" s="86" t="s">
        <v>21</v>
      </c>
      <c r="C6" s="86" t="s">
        <v>24</v>
      </c>
      <c r="D6" s="86">
        <v>500</v>
      </c>
      <c r="E6" s="86">
        <v>32</v>
      </c>
      <c r="F6" s="87">
        <f t="shared" si="0"/>
        <v>16000</v>
      </c>
      <c r="H6" s="89"/>
      <c r="I6" s="90">
        <v>16000</v>
      </c>
      <c r="J6" s="90"/>
      <c r="K6" s="90"/>
      <c r="L6" s="90"/>
      <c r="M6" s="90"/>
      <c r="N6" s="90"/>
      <c r="O6" s="90"/>
      <c r="P6" s="90"/>
      <c r="Q6" s="90"/>
      <c r="R6" s="90"/>
      <c r="S6" s="91"/>
    </row>
    <row r="7" spans="1:22" s="88" customFormat="1" x14ac:dyDescent="0.3">
      <c r="A7" s="75"/>
      <c r="B7" s="86" t="s">
        <v>22</v>
      </c>
      <c r="C7" s="86" t="s">
        <v>25</v>
      </c>
      <c r="D7" s="86">
        <v>500</v>
      </c>
      <c r="E7" s="86">
        <v>32</v>
      </c>
      <c r="F7" s="87">
        <f t="shared" si="0"/>
        <v>16000</v>
      </c>
      <c r="H7" s="89"/>
      <c r="I7" s="90">
        <v>16000</v>
      </c>
      <c r="J7" s="90"/>
      <c r="K7" s="90"/>
      <c r="L7" s="90"/>
      <c r="M7" s="90"/>
      <c r="N7" s="90"/>
      <c r="O7" s="90"/>
      <c r="P7" s="90"/>
      <c r="Q7" s="90"/>
      <c r="R7" s="90"/>
      <c r="S7" s="91"/>
    </row>
    <row r="8" spans="1:22" s="88" customFormat="1" x14ac:dyDescent="0.3">
      <c r="A8" s="75"/>
      <c r="B8" s="86" t="s">
        <v>23</v>
      </c>
      <c r="C8" s="86" t="s">
        <v>26</v>
      </c>
      <c r="D8" s="86">
        <v>500</v>
      </c>
      <c r="E8" s="86">
        <v>32</v>
      </c>
      <c r="F8" s="87">
        <f t="shared" si="0"/>
        <v>16000</v>
      </c>
      <c r="H8" s="89"/>
      <c r="I8" s="90">
        <v>16000</v>
      </c>
      <c r="J8" s="90"/>
      <c r="K8" s="90"/>
      <c r="L8" s="90"/>
      <c r="M8" s="90"/>
      <c r="N8" s="90"/>
      <c r="O8" s="90"/>
      <c r="P8" s="90"/>
      <c r="Q8" s="90"/>
      <c r="R8" s="90"/>
      <c r="S8" s="91"/>
    </row>
    <row r="9" spans="1:22" s="94" customFormat="1" x14ac:dyDescent="0.3">
      <c r="A9" s="75"/>
      <c r="B9" s="92" t="s">
        <v>28</v>
      </c>
      <c r="C9" s="92" t="s">
        <v>29</v>
      </c>
      <c r="D9" s="92">
        <v>500</v>
      </c>
      <c r="E9" s="92">
        <v>50</v>
      </c>
      <c r="F9" s="93">
        <f t="shared" si="0"/>
        <v>25000</v>
      </c>
      <c r="H9" s="95">
        <v>25000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</row>
    <row r="10" spans="1:22" x14ac:dyDescent="0.3">
      <c r="A10" s="75"/>
      <c r="B10" s="1" t="s">
        <v>62</v>
      </c>
      <c r="C10" s="1" t="s">
        <v>29</v>
      </c>
      <c r="D10" s="1">
        <v>500</v>
      </c>
      <c r="E10" s="1">
        <v>40</v>
      </c>
      <c r="F10" s="38">
        <f t="shared" si="0"/>
        <v>20000</v>
      </c>
      <c r="H10" s="41"/>
      <c r="I10" s="7"/>
      <c r="J10" s="7">
        <v>20000</v>
      </c>
      <c r="K10" s="7"/>
      <c r="L10" s="7"/>
      <c r="M10" s="7"/>
      <c r="N10" s="7"/>
      <c r="O10" s="7"/>
      <c r="P10" s="7"/>
      <c r="Q10" s="7"/>
      <c r="R10" s="7"/>
      <c r="S10" s="20"/>
    </row>
    <row r="11" spans="1:22" x14ac:dyDescent="0.3">
      <c r="A11" s="75"/>
      <c r="B11" s="1" t="s">
        <v>44</v>
      </c>
      <c r="C11" s="1" t="s">
        <v>120</v>
      </c>
      <c r="D11" s="1">
        <v>500</v>
      </c>
      <c r="E11" s="1">
        <v>32</v>
      </c>
      <c r="F11" s="38">
        <f t="shared" si="0"/>
        <v>16000</v>
      </c>
      <c r="H11" s="41"/>
      <c r="I11" s="7"/>
      <c r="J11" s="7"/>
      <c r="K11" s="7">
        <v>16000</v>
      </c>
      <c r="L11" s="7"/>
      <c r="M11" s="7"/>
      <c r="N11" s="7"/>
      <c r="O11" s="7"/>
      <c r="P11" s="7"/>
      <c r="Q11" s="7"/>
      <c r="R11" s="7"/>
      <c r="S11" s="20"/>
    </row>
    <row r="12" spans="1:22" x14ac:dyDescent="0.3">
      <c r="A12" s="75"/>
      <c r="B12" s="1" t="s">
        <v>115</v>
      </c>
      <c r="C12" s="1"/>
      <c r="D12" s="1">
        <v>12</v>
      </c>
      <c r="E12" s="1">
        <v>5000</v>
      </c>
      <c r="F12" s="38">
        <f t="shared" si="0"/>
        <v>60000</v>
      </c>
      <c r="H12" s="41">
        <v>5000</v>
      </c>
      <c r="I12" s="7">
        <v>5000</v>
      </c>
      <c r="J12" s="7">
        <v>5000</v>
      </c>
      <c r="K12" s="7">
        <v>5000</v>
      </c>
      <c r="L12" s="7">
        <v>5000</v>
      </c>
      <c r="M12" s="7">
        <v>5000</v>
      </c>
      <c r="N12" s="7">
        <v>5000</v>
      </c>
      <c r="O12" s="7">
        <v>5000</v>
      </c>
      <c r="P12" s="7">
        <v>5000</v>
      </c>
      <c r="Q12" s="7">
        <v>5000</v>
      </c>
      <c r="R12" s="7">
        <v>5000</v>
      </c>
      <c r="S12" s="20">
        <v>5000</v>
      </c>
    </row>
    <row r="13" spans="1:22" x14ac:dyDescent="0.3">
      <c r="A13" s="75"/>
      <c r="B13" s="1" t="s">
        <v>72</v>
      </c>
      <c r="C13" s="1" t="s">
        <v>122</v>
      </c>
      <c r="D13" s="1">
        <v>1</v>
      </c>
      <c r="E13" s="1">
        <v>2400</v>
      </c>
      <c r="F13" s="38">
        <f t="shared" si="0"/>
        <v>2400</v>
      </c>
      <c r="H13" s="41"/>
      <c r="I13" s="7"/>
      <c r="J13" s="7">
        <v>2400</v>
      </c>
      <c r="K13" s="7"/>
      <c r="L13" s="7"/>
      <c r="M13" s="7"/>
      <c r="N13" s="7"/>
      <c r="O13" s="7"/>
      <c r="P13" s="7"/>
      <c r="Q13" s="7"/>
      <c r="R13" s="7"/>
      <c r="S13" s="20"/>
    </row>
    <row r="14" spans="1:22" x14ac:dyDescent="0.3">
      <c r="A14" s="75"/>
      <c r="B14" s="1" t="s">
        <v>123</v>
      </c>
      <c r="C14" s="1" t="s">
        <v>143</v>
      </c>
      <c r="D14" s="1">
        <v>1</v>
      </c>
      <c r="E14" s="1">
        <v>7200</v>
      </c>
      <c r="F14" s="38">
        <f t="shared" si="0"/>
        <v>7200</v>
      </c>
      <c r="H14" s="41"/>
      <c r="I14" s="7"/>
      <c r="J14" s="7">
        <v>7200</v>
      </c>
      <c r="K14" s="7"/>
      <c r="L14" s="7"/>
      <c r="M14" s="7"/>
      <c r="N14" s="7"/>
      <c r="O14" s="7"/>
      <c r="P14" s="7"/>
      <c r="Q14" s="7"/>
      <c r="R14" s="7"/>
      <c r="S14" s="20"/>
    </row>
    <row r="15" spans="1:22" s="100" customFormat="1" x14ac:dyDescent="0.3">
      <c r="A15" s="75"/>
      <c r="B15" s="98" t="s">
        <v>45</v>
      </c>
      <c r="C15" s="98" t="s">
        <v>121</v>
      </c>
      <c r="D15" s="98">
        <v>1</v>
      </c>
      <c r="E15" s="98">
        <v>60000</v>
      </c>
      <c r="F15" s="99">
        <f t="shared" si="0"/>
        <v>60000</v>
      </c>
      <c r="H15" s="101"/>
      <c r="I15" s="102"/>
      <c r="J15" s="102">
        <v>60000</v>
      </c>
      <c r="K15" s="102"/>
      <c r="L15" s="102"/>
      <c r="M15" s="102"/>
      <c r="N15" s="102"/>
      <c r="O15" s="102"/>
      <c r="P15" s="102"/>
      <c r="Q15" s="102"/>
      <c r="R15" s="102"/>
      <c r="S15" s="103"/>
    </row>
    <row r="16" spans="1:22" x14ac:dyDescent="0.3">
      <c r="A16" s="75"/>
      <c r="B16" s="1" t="s">
        <v>112</v>
      </c>
      <c r="C16" s="1"/>
      <c r="D16" s="1">
        <v>1</v>
      </c>
      <c r="E16" s="1">
        <v>20000</v>
      </c>
      <c r="F16" s="38">
        <f t="shared" si="0"/>
        <v>20000</v>
      </c>
      <c r="H16" s="41"/>
      <c r="I16" s="7">
        <v>20000</v>
      </c>
      <c r="J16" s="7"/>
      <c r="K16" s="7"/>
      <c r="L16" s="7"/>
      <c r="M16" s="7"/>
      <c r="N16" s="7"/>
      <c r="O16" s="7"/>
      <c r="P16" s="7"/>
      <c r="Q16" s="7"/>
      <c r="R16" s="7"/>
      <c r="S16" s="20"/>
    </row>
    <row r="17" spans="1:19" x14ac:dyDescent="0.3">
      <c r="A17" s="75"/>
      <c r="B17" s="1" t="s">
        <v>119</v>
      </c>
      <c r="C17" s="1"/>
      <c r="D17" s="1">
        <v>12</v>
      </c>
      <c r="E17" s="1">
        <v>3500</v>
      </c>
      <c r="F17" s="38">
        <f t="shared" si="0"/>
        <v>42000</v>
      </c>
      <c r="H17" s="41">
        <v>3500</v>
      </c>
      <c r="I17" s="7">
        <v>3500</v>
      </c>
      <c r="J17" s="7">
        <v>3500</v>
      </c>
      <c r="K17" s="7">
        <v>3500</v>
      </c>
      <c r="L17" s="7">
        <v>3500</v>
      </c>
      <c r="M17" s="7">
        <v>3500</v>
      </c>
      <c r="N17" s="7">
        <v>3500</v>
      </c>
      <c r="O17" s="7">
        <v>3500</v>
      </c>
      <c r="P17" s="7">
        <v>3500</v>
      </c>
      <c r="Q17" s="7">
        <v>3500</v>
      </c>
      <c r="R17" s="7">
        <v>3500</v>
      </c>
      <c r="S17" s="20">
        <v>3500</v>
      </c>
    </row>
    <row r="18" spans="1:19" x14ac:dyDescent="0.3">
      <c r="A18" s="75"/>
      <c r="B18" s="1" t="s">
        <v>116</v>
      </c>
      <c r="C18" s="1"/>
      <c r="D18" s="1">
        <v>1</v>
      </c>
      <c r="E18" s="1">
        <v>19000</v>
      </c>
      <c r="F18" s="38">
        <f t="shared" si="0"/>
        <v>19000</v>
      </c>
      <c r="H18" s="41"/>
      <c r="I18" s="7"/>
      <c r="J18" s="7"/>
      <c r="K18" s="7"/>
      <c r="L18" s="7"/>
      <c r="M18" s="7"/>
      <c r="N18" s="7"/>
      <c r="O18" s="7"/>
      <c r="P18" s="7"/>
      <c r="Q18" s="7"/>
      <c r="R18" s="7">
        <v>19000</v>
      </c>
      <c r="S18" s="20"/>
    </row>
    <row r="19" spans="1:19" s="88" customFormat="1" x14ac:dyDescent="0.3">
      <c r="A19" s="75"/>
      <c r="B19" s="86" t="s">
        <v>81</v>
      </c>
      <c r="C19" s="86" t="s">
        <v>145</v>
      </c>
      <c r="D19" s="86">
        <v>1</v>
      </c>
      <c r="E19" s="86">
        <v>35000</v>
      </c>
      <c r="F19" s="87">
        <f t="shared" si="0"/>
        <v>35000</v>
      </c>
      <c r="H19" s="89"/>
      <c r="I19" s="90">
        <v>35000</v>
      </c>
      <c r="J19" s="90"/>
      <c r="K19" s="90"/>
      <c r="L19" s="90"/>
      <c r="M19" s="90"/>
      <c r="N19" s="90"/>
      <c r="O19" s="90"/>
      <c r="P19" s="90"/>
      <c r="Q19" s="90"/>
      <c r="R19" s="90"/>
      <c r="S19" s="91"/>
    </row>
    <row r="20" spans="1:19" s="88" customFormat="1" x14ac:dyDescent="0.3">
      <c r="A20" s="75"/>
      <c r="B20" s="86" t="s">
        <v>89</v>
      </c>
      <c r="C20" s="86" t="s">
        <v>107</v>
      </c>
      <c r="D20" s="86">
        <v>4</v>
      </c>
      <c r="E20" s="86">
        <v>750</v>
      </c>
      <c r="F20" s="87">
        <f t="shared" si="0"/>
        <v>3000</v>
      </c>
      <c r="H20" s="89"/>
      <c r="I20" s="90">
        <v>3000</v>
      </c>
      <c r="J20" s="90"/>
      <c r="K20" s="90"/>
      <c r="L20" s="90"/>
      <c r="M20" s="90"/>
      <c r="N20" s="90"/>
      <c r="O20" s="90"/>
      <c r="P20" s="90"/>
      <c r="Q20" s="90"/>
      <c r="R20" s="90"/>
      <c r="S20" s="91"/>
    </row>
    <row r="21" spans="1:19" x14ac:dyDescent="0.3">
      <c r="A21" s="75"/>
      <c r="B21" s="1" t="s">
        <v>82</v>
      </c>
      <c r="C21" s="1" t="s">
        <v>83</v>
      </c>
      <c r="D21" s="1">
        <v>1</v>
      </c>
      <c r="E21" s="1">
        <v>20000</v>
      </c>
      <c r="F21" s="38">
        <f t="shared" si="0"/>
        <v>20000</v>
      </c>
      <c r="H21" s="41"/>
      <c r="I21" s="7"/>
      <c r="J21" s="7"/>
      <c r="K21" s="7"/>
      <c r="L21" s="7"/>
      <c r="M21" s="7"/>
      <c r="N21" s="7"/>
      <c r="O21" s="7"/>
      <c r="P21" s="7"/>
      <c r="Q21" s="7">
        <v>20000</v>
      </c>
      <c r="R21" s="7"/>
      <c r="S21" s="20"/>
    </row>
    <row r="22" spans="1:19" x14ac:dyDescent="0.3">
      <c r="A22" s="75"/>
      <c r="B22" s="1" t="s">
        <v>70</v>
      </c>
      <c r="C22" s="1" t="s">
        <v>71</v>
      </c>
      <c r="D22" s="1">
        <v>1</v>
      </c>
      <c r="E22" s="1">
        <v>90000</v>
      </c>
      <c r="F22" s="38">
        <f t="shared" si="0"/>
        <v>90000</v>
      </c>
      <c r="H22" s="41">
        <v>85000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20"/>
    </row>
    <row r="23" spans="1:19" x14ac:dyDescent="0.3">
      <c r="A23" s="75"/>
      <c r="B23" s="1" t="s">
        <v>67</v>
      </c>
      <c r="C23" s="1" t="s">
        <v>68</v>
      </c>
      <c r="D23" s="1">
        <v>4</v>
      </c>
      <c r="E23" s="1">
        <v>6500</v>
      </c>
      <c r="F23" s="38">
        <f t="shared" si="0"/>
        <v>26000</v>
      </c>
      <c r="H23" s="41"/>
      <c r="I23" s="7">
        <v>26000</v>
      </c>
      <c r="J23" s="7"/>
      <c r="K23" s="7"/>
      <c r="L23" s="7"/>
      <c r="M23" s="7"/>
      <c r="N23" s="7"/>
      <c r="O23" s="7"/>
      <c r="P23" s="7"/>
      <c r="Q23" s="7"/>
      <c r="R23" s="7"/>
      <c r="S23" s="20"/>
    </row>
    <row r="24" spans="1:19" x14ac:dyDescent="0.3">
      <c r="A24" s="75"/>
      <c r="B24" s="1" t="s">
        <v>67</v>
      </c>
      <c r="C24" s="1" t="s">
        <v>69</v>
      </c>
      <c r="D24" s="1">
        <v>1</v>
      </c>
      <c r="E24" s="1">
        <v>35000</v>
      </c>
      <c r="F24" s="38">
        <f t="shared" si="0"/>
        <v>35000</v>
      </c>
      <c r="H24" s="41"/>
      <c r="I24" s="7">
        <v>35000</v>
      </c>
      <c r="J24" s="7"/>
      <c r="K24" s="7"/>
      <c r="L24" s="7"/>
      <c r="M24" s="7"/>
      <c r="N24" s="7"/>
      <c r="O24" s="7"/>
      <c r="P24" s="7"/>
      <c r="Q24" s="7"/>
      <c r="R24" s="7"/>
      <c r="S24" s="20"/>
    </row>
    <row r="25" spans="1:19" x14ac:dyDescent="0.3">
      <c r="A25" s="75"/>
      <c r="B25" s="1" t="s">
        <v>106</v>
      </c>
      <c r="C25" s="1"/>
      <c r="D25" s="1">
        <v>1</v>
      </c>
      <c r="E25" s="1">
        <v>18750</v>
      </c>
      <c r="F25" s="38">
        <f t="shared" si="0"/>
        <v>18750</v>
      </c>
      <c r="H25" s="41"/>
      <c r="I25" s="7">
        <v>18750</v>
      </c>
      <c r="J25" s="7"/>
      <c r="K25" s="7"/>
      <c r="L25" s="7"/>
      <c r="M25" s="7"/>
      <c r="N25" s="7"/>
      <c r="O25" s="7"/>
      <c r="P25" s="7"/>
      <c r="Q25" s="7"/>
      <c r="R25" s="7"/>
      <c r="S25" s="20"/>
    </row>
    <row r="26" spans="1:19" x14ac:dyDescent="0.3">
      <c r="A26" s="75"/>
      <c r="B26" s="1" t="s">
        <v>97</v>
      </c>
      <c r="C26" s="1" t="s">
        <v>109</v>
      </c>
      <c r="D26" s="1">
        <v>2</v>
      </c>
      <c r="E26" s="1">
        <v>30000</v>
      </c>
      <c r="F26" s="38">
        <f t="shared" si="0"/>
        <v>60000</v>
      </c>
      <c r="H26" s="41"/>
      <c r="I26" s="7"/>
      <c r="J26" s="7"/>
      <c r="K26" s="7"/>
      <c r="L26" s="7">
        <v>30000</v>
      </c>
      <c r="M26" s="7">
        <v>30000</v>
      </c>
      <c r="N26" s="7"/>
      <c r="O26" s="7"/>
      <c r="P26" s="7"/>
      <c r="Q26" s="7"/>
      <c r="R26" s="7"/>
      <c r="S26" s="20"/>
    </row>
    <row r="27" spans="1:19" ht="15" thickBot="1" x14ac:dyDescent="0.35">
      <c r="A27" s="76"/>
      <c r="B27" s="21"/>
      <c r="C27" s="21"/>
      <c r="D27" s="21"/>
      <c r="E27" s="21"/>
      <c r="F27" s="39">
        <f>SUM(F3:F26)</f>
        <v>734350</v>
      </c>
      <c r="G27" s="14"/>
      <c r="H27" s="42">
        <f>SUM(H3:H26)</f>
        <v>213500</v>
      </c>
      <c r="I27" s="22">
        <f t="shared" ref="I27:S27" si="1">SUM(I3:I26)</f>
        <v>226250</v>
      </c>
      <c r="J27" s="22">
        <f t="shared" si="1"/>
        <v>98100</v>
      </c>
      <c r="K27" s="22">
        <f t="shared" si="1"/>
        <v>24500</v>
      </c>
      <c r="L27" s="22">
        <f>SUM(L3:L26)</f>
        <v>38500</v>
      </c>
      <c r="M27" s="22">
        <f>SUM(M3:M26)</f>
        <v>38500</v>
      </c>
      <c r="N27" s="22">
        <f t="shared" si="1"/>
        <v>8500</v>
      </c>
      <c r="O27" s="22">
        <f t="shared" si="1"/>
        <v>8500</v>
      </c>
      <c r="P27" s="22">
        <f t="shared" si="1"/>
        <v>8500</v>
      </c>
      <c r="Q27" s="22">
        <f t="shared" si="1"/>
        <v>28500</v>
      </c>
      <c r="R27" s="22">
        <f t="shared" si="1"/>
        <v>27500</v>
      </c>
      <c r="S27" s="23">
        <f t="shared" si="1"/>
        <v>8500</v>
      </c>
    </row>
    <row r="28" spans="1:19" ht="15" thickBot="1" x14ac:dyDescent="0.35">
      <c r="F28" s="4"/>
      <c r="G28" s="4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4.4" customHeight="1" x14ac:dyDescent="0.3">
      <c r="A29" s="63" t="s">
        <v>137</v>
      </c>
      <c r="B29" s="17" t="s">
        <v>30</v>
      </c>
      <c r="C29" s="17" t="s">
        <v>31</v>
      </c>
      <c r="D29" s="17">
        <v>1</v>
      </c>
      <c r="E29" s="17">
        <v>100000</v>
      </c>
      <c r="F29" s="37">
        <f t="shared" ref="F29:F89" si="2">E29*D29</f>
        <v>100000</v>
      </c>
      <c r="H29" s="40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>
        <v>100000</v>
      </c>
    </row>
    <row r="30" spans="1:19" x14ac:dyDescent="0.3">
      <c r="A30" s="67"/>
      <c r="B30" s="1" t="s">
        <v>40</v>
      </c>
      <c r="C30" s="1" t="s">
        <v>31</v>
      </c>
      <c r="D30" s="1">
        <v>1</v>
      </c>
      <c r="E30" s="1">
        <v>100000</v>
      </c>
      <c r="F30" s="38">
        <f t="shared" si="2"/>
        <v>100000</v>
      </c>
      <c r="H30" s="41"/>
      <c r="I30" s="7"/>
      <c r="J30" s="7"/>
      <c r="K30" s="7"/>
      <c r="L30" s="7"/>
      <c r="M30" s="7"/>
      <c r="N30" s="7"/>
      <c r="O30" s="7"/>
      <c r="P30" s="7"/>
      <c r="Q30" s="7"/>
      <c r="R30" s="7">
        <v>100000</v>
      </c>
      <c r="S30" s="20"/>
    </row>
    <row r="31" spans="1:19" x14ac:dyDescent="0.3">
      <c r="A31" s="67"/>
      <c r="B31" s="1" t="s">
        <v>91</v>
      </c>
      <c r="C31" s="1" t="s">
        <v>93</v>
      </c>
      <c r="D31" s="1">
        <v>1</v>
      </c>
      <c r="E31" s="1">
        <v>250000</v>
      </c>
      <c r="F31" s="38">
        <f t="shared" si="2"/>
        <v>250000</v>
      </c>
      <c r="H31" s="41"/>
      <c r="I31" s="7"/>
      <c r="J31" s="7"/>
      <c r="K31" s="7"/>
      <c r="L31" s="7"/>
      <c r="M31" s="7"/>
      <c r="N31" s="7"/>
      <c r="O31" s="7"/>
      <c r="P31" s="7">
        <v>250000</v>
      </c>
      <c r="Q31" s="7"/>
      <c r="R31" s="7"/>
      <c r="S31" s="20"/>
    </row>
    <row r="32" spans="1:19" x14ac:dyDescent="0.3">
      <c r="A32" s="67"/>
      <c r="B32" s="1" t="s">
        <v>92</v>
      </c>
      <c r="C32" s="1" t="s">
        <v>94</v>
      </c>
      <c r="D32" s="1">
        <v>30</v>
      </c>
      <c r="E32" s="1">
        <v>2000</v>
      </c>
      <c r="F32" s="38">
        <f t="shared" si="2"/>
        <v>60000</v>
      </c>
      <c r="H32" s="41"/>
      <c r="I32" s="7"/>
      <c r="J32" s="7"/>
      <c r="K32" s="7"/>
      <c r="L32" s="7">
        <v>60000</v>
      </c>
      <c r="M32" s="7"/>
      <c r="N32" s="7"/>
      <c r="O32" s="7"/>
      <c r="P32" s="7"/>
      <c r="Q32" s="7"/>
      <c r="R32" s="7"/>
      <c r="S32" s="20"/>
    </row>
    <row r="33" spans="1:19" x14ac:dyDescent="0.3">
      <c r="A33" s="67"/>
      <c r="B33" s="1" t="s">
        <v>96</v>
      </c>
      <c r="C33" s="1" t="s">
        <v>95</v>
      </c>
      <c r="D33" s="1">
        <v>1</v>
      </c>
      <c r="E33" s="1">
        <v>20000</v>
      </c>
      <c r="F33" s="38">
        <f t="shared" si="2"/>
        <v>20000</v>
      </c>
      <c r="H33" s="41"/>
      <c r="I33" s="7"/>
      <c r="J33" s="7"/>
      <c r="K33" s="7"/>
      <c r="L33" s="7">
        <v>20000</v>
      </c>
      <c r="M33" s="7"/>
      <c r="N33" s="7"/>
      <c r="O33" s="7"/>
      <c r="P33" s="7"/>
      <c r="Q33" s="7"/>
      <c r="R33" s="7"/>
      <c r="S33" s="20"/>
    </row>
    <row r="34" spans="1:19" x14ac:dyDescent="0.3">
      <c r="A34" s="67"/>
      <c r="B34" s="1" t="s">
        <v>102</v>
      </c>
      <c r="C34" s="1" t="s">
        <v>114</v>
      </c>
      <c r="D34" s="1">
        <v>1</v>
      </c>
      <c r="E34" s="1">
        <v>50000</v>
      </c>
      <c r="F34" s="38">
        <f t="shared" si="2"/>
        <v>50000</v>
      </c>
      <c r="H34" s="41"/>
      <c r="I34" s="7"/>
      <c r="J34" s="7"/>
      <c r="K34" s="7"/>
      <c r="L34" s="7"/>
      <c r="M34" s="7">
        <v>50000</v>
      </c>
      <c r="N34" s="7"/>
      <c r="O34" s="7"/>
      <c r="P34" s="7"/>
      <c r="Q34" s="7"/>
      <c r="R34" s="7"/>
      <c r="S34" s="20"/>
    </row>
    <row r="35" spans="1:19" x14ac:dyDescent="0.3">
      <c r="A35" s="67"/>
      <c r="B35" s="1" t="s">
        <v>103</v>
      </c>
      <c r="C35" s="1" t="s">
        <v>114</v>
      </c>
      <c r="D35" s="1">
        <v>1</v>
      </c>
      <c r="E35" s="1">
        <v>50000</v>
      </c>
      <c r="F35" s="38">
        <f t="shared" ref="F35" si="3">E35*D35</f>
        <v>50000</v>
      </c>
      <c r="H35" s="41"/>
      <c r="I35" s="7"/>
      <c r="J35" s="7"/>
      <c r="K35" s="7"/>
      <c r="L35" s="7"/>
      <c r="M35" s="7"/>
      <c r="N35" s="7"/>
      <c r="O35" s="7"/>
      <c r="P35" s="7"/>
      <c r="Q35" s="7">
        <v>50000</v>
      </c>
      <c r="R35" s="7"/>
      <c r="S35" s="20"/>
    </row>
    <row r="36" spans="1:19" x14ac:dyDescent="0.3">
      <c r="A36" s="67"/>
      <c r="B36" s="1" t="s">
        <v>124</v>
      </c>
      <c r="C36" s="1" t="s">
        <v>113</v>
      </c>
      <c r="D36" s="1">
        <v>25</v>
      </c>
      <c r="E36" s="1">
        <v>2500</v>
      </c>
      <c r="F36" s="38">
        <f t="shared" si="2"/>
        <v>62500</v>
      </c>
      <c r="H36" s="41"/>
      <c r="I36" s="7"/>
      <c r="J36" s="7"/>
      <c r="K36" s="7">
        <v>62500</v>
      </c>
      <c r="L36" s="7"/>
      <c r="M36" s="7"/>
      <c r="N36" s="7"/>
      <c r="O36" s="7"/>
      <c r="P36" s="7"/>
      <c r="Q36" s="7"/>
      <c r="R36" s="7"/>
      <c r="S36" s="20"/>
    </row>
    <row r="37" spans="1:19" x14ac:dyDescent="0.3">
      <c r="A37" s="67"/>
      <c r="B37" s="1" t="s">
        <v>125</v>
      </c>
      <c r="C37" s="1" t="s">
        <v>113</v>
      </c>
      <c r="D37" s="1">
        <v>25</v>
      </c>
      <c r="E37" s="1">
        <v>2500</v>
      </c>
      <c r="F37" s="38">
        <f t="shared" si="2"/>
        <v>62500</v>
      </c>
      <c r="H37" s="41"/>
      <c r="I37" s="7"/>
      <c r="J37" s="7"/>
      <c r="K37" s="7"/>
      <c r="L37" s="7"/>
      <c r="M37" s="7"/>
      <c r="N37" s="7"/>
      <c r="O37" s="7"/>
      <c r="P37" s="7">
        <v>62500</v>
      </c>
      <c r="Q37" s="7"/>
      <c r="R37" s="7"/>
      <c r="S37" s="20"/>
    </row>
    <row r="38" spans="1:19" ht="15" thickBot="1" x14ac:dyDescent="0.35">
      <c r="A38" s="68"/>
      <c r="B38" s="21"/>
      <c r="C38" s="21"/>
      <c r="D38" s="21"/>
      <c r="E38" s="21"/>
      <c r="F38" s="39">
        <f>SUM(F29:F37)</f>
        <v>755000</v>
      </c>
      <c r="G38" s="14"/>
      <c r="H38" s="42">
        <f t="shared" ref="H38:S38" si="4">SUM(H29:H37)</f>
        <v>0</v>
      </c>
      <c r="I38" s="22">
        <f t="shared" si="4"/>
        <v>0</v>
      </c>
      <c r="J38" s="22">
        <f t="shared" si="4"/>
        <v>0</v>
      </c>
      <c r="K38" s="22">
        <f t="shared" si="4"/>
        <v>62500</v>
      </c>
      <c r="L38" s="22">
        <f t="shared" si="4"/>
        <v>80000</v>
      </c>
      <c r="M38" s="22">
        <f t="shared" si="4"/>
        <v>50000</v>
      </c>
      <c r="N38" s="22">
        <f t="shared" si="4"/>
        <v>0</v>
      </c>
      <c r="O38" s="22">
        <f t="shared" si="4"/>
        <v>0</v>
      </c>
      <c r="P38" s="22">
        <f t="shared" si="4"/>
        <v>312500</v>
      </c>
      <c r="Q38" s="22">
        <f t="shared" si="4"/>
        <v>50000</v>
      </c>
      <c r="R38" s="22">
        <f t="shared" si="4"/>
        <v>100000</v>
      </c>
      <c r="S38" s="23">
        <f t="shared" si="4"/>
        <v>100000</v>
      </c>
    </row>
    <row r="39" spans="1:19" ht="15" thickBot="1" x14ac:dyDescent="0.35"/>
    <row r="40" spans="1:19" ht="14.4" customHeight="1" x14ac:dyDescent="0.3">
      <c r="A40" s="65" t="s">
        <v>57</v>
      </c>
      <c r="B40" s="17" t="s">
        <v>46</v>
      </c>
      <c r="C40" s="17"/>
      <c r="D40" s="17">
        <v>1</v>
      </c>
      <c r="E40" s="17">
        <v>0</v>
      </c>
      <c r="F40" s="37">
        <v>0</v>
      </c>
      <c r="H40" s="40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</row>
    <row r="41" spans="1:19" x14ac:dyDescent="0.3">
      <c r="A41" s="66"/>
      <c r="B41" s="1" t="s">
        <v>73</v>
      </c>
      <c r="C41" s="1"/>
      <c r="D41" s="1">
        <v>1</v>
      </c>
      <c r="E41" s="1">
        <v>25000</v>
      </c>
      <c r="F41" s="38">
        <f t="shared" si="2"/>
        <v>25000</v>
      </c>
      <c r="H41" s="41"/>
      <c r="I41" s="7"/>
      <c r="J41" s="7"/>
      <c r="K41" s="7"/>
      <c r="L41" s="7"/>
      <c r="M41" s="7"/>
      <c r="N41" s="7"/>
      <c r="O41" s="7"/>
      <c r="P41" s="7"/>
      <c r="Q41" s="7">
        <v>25000</v>
      </c>
      <c r="R41" s="7"/>
      <c r="S41" s="20"/>
    </row>
    <row r="42" spans="1:19" x14ac:dyDescent="0.3">
      <c r="A42" s="66"/>
      <c r="B42" s="1" t="s">
        <v>74</v>
      </c>
      <c r="C42" s="1" t="s">
        <v>108</v>
      </c>
      <c r="D42" s="1">
        <v>1</v>
      </c>
      <c r="E42" s="1">
        <v>0</v>
      </c>
      <c r="F42" s="38">
        <f t="shared" si="2"/>
        <v>0</v>
      </c>
      <c r="H42" s="41"/>
      <c r="I42" s="7"/>
      <c r="J42" s="8"/>
      <c r="K42" s="8"/>
      <c r="L42" s="7"/>
      <c r="M42" s="7"/>
      <c r="N42" s="7"/>
      <c r="O42" s="7"/>
      <c r="P42" s="7"/>
      <c r="Q42" s="7"/>
      <c r="R42" s="7"/>
      <c r="S42" s="20"/>
    </row>
    <row r="43" spans="1:19" x14ac:dyDescent="0.3">
      <c r="A43" s="66"/>
      <c r="B43" s="1" t="s">
        <v>75</v>
      </c>
      <c r="C43" s="1"/>
      <c r="D43" s="1">
        <v>1</v>
      </c>
      <c r="E43" s="1">
        <v>15000</v>
      </c>
      <c r="F43" s="38">
        <f t="shared" si="2"/>
        <v>15000</v>
      </c>
      <c r="H43" s="41"/>
      <c r="I43" s="7"/>
      <c r="J43" s="7"/>
      <c r="K43" s="7"/>
      <c r="L43" s="7"/>
      <c r="M43" s="7"/>
      <c r="N43" s="7"/>
      <c r="O43" s="7"/>
      <c r="P43" s="7">
        <v>15000</v>
      </c>
      <c r="Q43" s="7"/>
      <c r="R43" s="7"/>
      <c r="S43" s="20"/>
    </row>
    <row r="44" spans="1:19" x14ac:dyDescent="0.3">
      <c r="A44" s="66"/>
      <c r="B44" s="1" t="s">
        <v>76</v>
      </c>
      <c r="C44" s="1"/>
      <c r="D44" s="1">
        <v>1</v>
      </c>
      <c r="E44" s="1">
        <v>0</v>
      </c>
      <c r="F44" s="38">
        <f t="shared" si="2"/>
        <v>0</v>
      </c>
      <c r="H44" s="41"/>
      <c r="I44" s="7"/>
      <c r="J44" s="7"/>
      <c r="K44" s="7"/>
      <c r="L44" s="7"/>
      <c r="M44" s="7"/>
      <c r="N44" s="7"/>
      <c r="O44" s="7"/>
      <c r="P44" s="7"/>
      <c r="Q44" s="7"/>
      <c r="R44" s="7"/>
      <c r="S44" s="20"/>
    </row>
    <row r="45" spans="1:19" x14ac:dyDescent="0.3">
      <c r="A45" s="66"/>
      <c r="B45" s="1" t="s">
        <v>77</v>
      </c>
      <c r="C45" s="1" t="s">
        <v>132</v>
      </c>
      <c r="D45" s="1">
        <v>1</v>
      </c>
      <c r="E45" s="1">
        <v>0</v>
      </c>
      <c r="F45" s="38">
        <f t="shared" si="2"/>
        <v>0</v>
      </c>
      <c r="H45" s="41"/>
      <c r="I45" s="7"/>
      <c r="J45" s="7"/>
      <c r="K45" s="7"/>
      <c r="L45" s="7"/>
      <c r="M45" s="7"/>
      <c r="N45" s="7"/>
      <c r="O45" s="7"/>
      <c r="P45" s="7"/>
      <c r="Q45" s="7"/>
      <c r="R45" s="7"/>
      <c r="S45" s="20"/>
    </row>
    <row r="46" spans="1:19" x14ac:dyDescent="0.3">
      <c r="A46" s="66"/>
      <c r="B46" s="1" t="s">
        <v>46</v>
      </c>
      <c r="C46" s="1"/>
      <c r="D46" s="1">
        <v>1</v>
      </c>
      <c r="E46" s="1">
        <v>0</v>
      </c>
      <c r="F46" s="38">
        <f t="shared" si="2"/>
        <v>0</v>
      </c>
      <c r="H46" s="41"/>
      <c r="I46" s="7"/>
      <c r="J46" s="7"/>
      <c r="K46" s="7"/>
      <c r="L46" s="7"/>
      <c r="M46" s="7"/>
      <c r="N46" s="7"/>
      <c r="O46" s="7"/>
      <c r="P46" s="7"/>
      <c r="Q46" s="7"/>
      <c r="R46" s="7"/>
      <c r="S46" s="20"/>
    </row>
    <row r="47" spans="1:19" x14ac:dyDescent="0.3">
      <c r="A47" s="66"/>
      <c r="B47" s="1" t="s">
        <v>78</v>
      </c>
      <c r="C47" s="1" t="s">
        <v>118</v>
      </c>
      <c r="D47" s="1">
        <v>1</v>
      </c>
      <c r="E47" s="1">
        <v>0</v>
      </c>
      <c r="F47" s="38">
        <f t="shared" si="2"/>
        <v>0</v>
      </c>
      <c r="H47" s="41"/>
      <c r="I47" s="7"/>
      <c r="J47" s="7"/>
      <c r="K47" s="7"/>
      <c r="L47" s="7"/>
      <c r="M47" s="7"/>
      <c r="N47" s="7"/>
      <c r="O47" s="7"/>
      <c r="P47" s="7"/>
      <c r="Q47" s="7"/>
      <c r="R47" s="7"/>
      <c r="S47" s="20"/>
    </row>
    <row r="48" spans="1:19" x14ac:dyDescent="0.3">
      <c r="A48" s="66"/>
      <c r="B48" s="1" t="s">
        <v>79</v>
      </c>
      <c r="C48" s="1" t="s">
        <v>146</v>
      </c>
      <c r="D48" s="1">
        <v>1</v>
      </c>
      <c r="E48" s="1">
        <v>29000</v>
      </c>
      <c r="F48" s="38">
        <f t="shared" si="2"/>
        <v>29000</v>
      </c>
      <c r="H48" s="41"/>
      <c r="I48" s="7"/>
      <c r="J48" s="7"/>
      <c r="K48" s="7"/>
      <c r="L48" s="7"/>
      <c r="M48" s="7"/>
      <c r="N48" s="7"/>
      <c r="O48" s="7"/>
      <c r="P48" s="7">
        <v>29000</v>
      </c>
      <c r="Q48" s="7"/>
      <c r="R48" s="7"/>
      <c r="S48" s="20"/>
    </row>
    <row r="49" spans="1:19" x14ac:dyDescent="0.3">
      <c r="A49" s="66"/>
      <c r="B49" s="1" t="s">
        <v>80</v>
      </c>
      <c r="C49" s="1" t="s">
        <v>126</v>
      </c>
      <c r="D49" s="1">
        <v>1</v>
      </c>
      <c r="E49" s="1">
        <v>0</v>
      </c>
      <c r="F49" s="38">
        <f>E49*D49</f>
        <v>0</v>
      </c>
      <c r="H49" s="41"/>
      <c r="I49" s="7"/>
      <c r="J49" s="7"/>
      <c r="K49" s="7"/>
      <c r="L49" s="7"/>
      <c r="M49" s="7"/>
      <c r="N49" s="7"/>
      <c r="O49" s="7"/>
      <c r="P49" s="7"/>
      <c r="Q49" s="7"/>
      <c r="R49" s="7"/>
      <c r="S49" s="20"/>
    </row>
    <row r="50" spans="1:19" x14ac:dyDescent="0.3">
      <c r="A50" s="66"/>
      <c r="B50" s="1" t="s">
        <v>131</v>
      </c>
      <c r="C50" s="1" t="s">
        <v>118</v>
      </c>
      <c r="D50" s="1">
        <v>2</v>
      </c>
      <c r="E50" s="1">
        <v>7000</v>
      </c>
      <c r="F50" s="38">
        <f t="shared" si="2"/>
        <v>14000</v>
      </c>
      <c r="H50" s="41"/>
      <c r="I50" s="7"/>
      <c r="J50" s="7"/>
      <c r="K50" s="7">
        <v>7000</v>
      </c>
      <c r="L50" s="7"/>
      <c r="M50" s="7"/>
      <c r="N50" s="7"/>
      <c r="O50" s="7"/>
      <c r="P50" s="7">
        <v>7000</v>
      </c>
      <c r="Q50" s="7"/>
      <c r="R50" s="7"/>
      <c r="S50" s="20"/>
    </row>
    <row r="51" spans="1:19" x14ac:dyDescent="0.3">
      <c r="A51" s="66"/>
      <c r="B51" s="1" t="s">
        <v>127</v>
      </c>
      <c r="C51" s="1" t="s">
        <v>126</v>
      </c>
      <c r="D51" s="1">
        <v>1</v>
      </c>
      <c r="E51" s="1">
        <v>15000</v>
      </c>
      <c r="F51" s="38">
        <f t="shared" si="2"/>
        <v>15000</v>
      </c>
      <c r="H51" s="41"/>
      <c r="I51" s="7"/>
      <c r="J51" s="7"/>
      <c r="K51" s="7"/>
      <c r="L51" s="7"/>
      <c r="M51" s="7"/>
      <c r="N51" s="7"/>
      <c r="O51" s="7"/>
      <c r="P51" s="7">
        <v>15000</v>
      </c>
      <c r="Q51" s="7"/>
      <c r="R51" s="7"/>
      <c r="S51" s="20"/>
    </row>
    <row r="52" spans="1:19" x14ac:dyDescent="0.3">
      <c r="A52" s="66"/>
      <c r="B52" s="1" t="s">
        <v>128</v>
      </c>
      <c r="C52" s="1"/>
      <c r="D52" s="1">
        <v>1</v>
      </c>
      <c r="E52" s="1">
        <v>8000</v>
      </c>
      <c r="F52" s="38">
        <f t="shared" si="2"/>
        <v>8000</v>
      </c>
      <c r="H52" s="41"/>
      <c r="I52" s="7"/>
      <c r="J52" s="7"/>
      <c r="K52" s="7"/>
      <c r="L52" s="7"/>
      <c r="M52" s="7"/>
      <c r="N52" s="7"/>
      <c r="O52" s="7"/>
      <c r="P52" s="7">
        <v>8000</v>
      </c>
      <c r="Q52" s="7"/>
      <c r="R52" s="7"/>
      <c r="S52" s="20"/>
    </row>
    <row r="53" spans="1:19" x14ac:dyDescent="0.3">
      <c r="A53" s="66"/>
      <c r="B53" s="1" t="s">
        <v>147</v>
      </c>
      <c r="C53" s="1"/>
      <c r="D53" s="1">
        <v>12</v>
      </c>
      <c r="E53" s="1">
        <v>2300</v>
      </c>
      <c r="F53" s="38">
        <f>E53*D53</f>
        <v>27600</v>
      </c>
      <c r="H53" s="41">
        <v>2300</v>
      </c>
      <c r="I53" s="7">
        <v>2300</v>
      </c>
      <c r="J53" s="7">
        <v>2300</v>
      </c>
      <c r="K53" s="7">
        <v>2300</v>
      </c>
      <c r="L53" s="7">
        <v>2300</v>
      </c>
      <c r="M53" s="7">
        <v>2300</v>
      </c>
      <c r="N53" s="7">
        <v>2300</v>
      </c>
      <c r="O53" s="7">
        <v>2300</v>
      </c>
      <c r="P53" s="7">
        <v>2300</v>
      </c>
      <c r="Q53" s="7">
        <v>2300</v>
      </c>
      <c r="R53" s="7">
        <v>2300</v>
      </c>
      <c r="S53" s="20">
        <v>2300</v>
      </c>
    </row>
    <row r="54" spans="1:19" x14ac:dyDescent="0.3">
      <c r="A54" s="66"/>
      <c r="B54" s="1" t="s">
        <v>130</v>
      </c>
      <c r="C54" s="1" t="s">
        <v>129</v>
      </c>
      <c r="D54" s="1">
        <v>1</v>
      </c>
      <c r="E54" s="1">
        <v>12750</v>
      </c>
      <c r="F54" s="38">
        <f t="shared" si="2"/>
        <v>12750</v>
      </c>
      <c r="H54" s="41"/>
      <c r="I54" s="7"/>
      <c r="J54" s="7"/>
      <c r="K54" s="7"/>
      <c r="L54" s="7"/>
      <c r="M54" s="7"/>
      <c r="N54" s="7"/>
      <c r="O54" s="7"/>
      <c r="P54" s="7">
        <v>12750</v>
      </c>
      <c r="Q54" s="7"/>
      <c r="R54" s="7"/>
      <c r="S54" s="20"/>
    </row>
    <row r="55" spans="1:19" x14ac:dyDescent="0.3">
      <c r="A55" s="66"/>
      <c r="B55" s="1" t="s">
        <v>144</v>
      </c>
      <c r="C55" s="1"/>
      <c r="D55" s="1">
        <v>1</v>
      </c>
      <c r="E55" s="1">
        <v>40000</v>
      </c>
      <c r="F55" s="38">
        <f t="shared" si="2"/>
        <v>40000</v>
      </c>
      <c r="H55" s="41"/>
      <c r="I55" s="7"/>
      <c r="J55" s="7"/>
      <c r="K55" s="7">
        <v>40000</v>
      </c>
      <c r="L55" s="7"/>
      <c r="M55" s="7"/>
      <c r="N55" s="7"/>
      <c r="O55" s="7"/>
      <c r="P55" s="7"/>
      <c r="Q55" s="7"/>
      <c r="R55" s="7"/>
      <c r="S55" s="20"/>
    </row>
    <row r="56" spans="1:19" x14ac:dyDescent="0.3">
      <c r="A56" s="66"/>
      <c r="B56" s="1" t="s">
        <v>41</v>
      </c>
      <c r="C56" s="1"/>
      <c r="D56" s="1">
        <v>1</v>
      </c>
      <c r="E56" s="1">
        <v>30000</v>
      </c>
      <c r="F56" s="38">
        <f t="shared" ref="F56:F57" si="5">E56*D56</f>
        <v>30000</v>
      </c>
      <c r="H56" s="41"/>
      <c r="I56" s="7"/>
      <c r="J56" s="7"/>
      <c r="K56" s="7"/>
      <c r="L56" s="7"/>
      <c r="M56" s="7"/>
      <c r="N56" s="7"/>
      <c r="O56" s="7"/>
      <c r="P56" s="7"/>
      <c r="Q56" s="7">
        <v>30000</v>
      </c>
      <c r="R56" s="7"/>
      <c r="S56" s="20"/>
    </row>
    <row r="57" spans="1:19" x14ac:dyDescent="0.3">
      <c r="A57" s="66"/>
      <c r="B57" s="1" t="s">
        <v>90</v>
      </c>
      <c r="C57" s="1"/>
      <c r="D57" s="1">
        <v>1</v>
      </c>
      <c r="E57" s="1">
        <v>50000</v>
      </c>
      <c r="F57" s="38">
        <f t="shared" si="5"/>
        <v>50000</v>
      </c>
      <c r="H57" s="41"/>
      <c r="I57" s="7"/>
      <c r="J57" s="7"/>
      <c r="K57" s="7">
        <v>50000</v>
      </c>
      <c r="L57" s="7"/>
      <c r="M57" s="7"/>
      <c r="N57" s="7"/>
      <c r="O57" s="7"/>
      <c r="P57" s="7"/>
      <c r="Q57" s="7"/>
      <c r="R57" s="7"/>
      <c r="S57" s="20"/>
    </row>
    <row r="58" spans="1:19" ht="15" thickBot="1" x14ac:dyDescent="0.35">
      <c r="A58" s="64"/>
      <c r="B58" s="21"/>
      <c r="C58" s="21"/>
      <c r="D58" s="21"/>
      <c r="E58" s="21"/>
      <c r="F58" s="39">
        <f>SUM(F40:F57)</f>
        <v>266350</v>
      </c>
      <c r="G58" s="14"/>
      <c r="H58" s="42">
        <f>SUM(H40:H57)</f>
        <v>2300</v>
      </c>
      <c r="I58" s="22">
        <f t="shared" ref="I58:S58" si="6">SUM(I40:I57)</f>
        <v>2300</v>
      </c>
      <c r="J58" s="22">
        <f t="shared" si="6"/>
        <v>2300</v>
      </c>
      <c r="K58" s="22">
        <f>SUM(K40:K57)</f>
        <v>99300</v>
      </c>
      <c r="L58" s="22">
        <f t="shared" si="6"/>
        <v>2300</v>
      </c>
      <c r="M58" s="22">
        <f t="shared" si="6"/>
        <v>2300</v>
      </c>
      <c r="N58" s="22">
        <f t="shared" si="6"/>
        <v>2300</v>
      </c>
      <c r="O58" s="22">
        <f t="shared" si="6"/>
        <v>2300</v>
      </c>
      <c r="P58" s="22">
        <f t="shared" si="6"/>
        <v>89050</v>
      </c>
      <c r="Q58" s="22">
        <f t="shared" si="6"/>
        <v>57300</v>
      </c>
      <c r="R58" s="22">
        <f t="shared" si="6"/>
        <v>2300</v>
      </c>
      <c r="S58" s="23">
        <f t="shared" si="6"/>
        <v>2300</v>
      </c>
    </row>
    <row r="59" spans="1:19" ht="15" thickBot="1" x14ac:dyDescent="0.35"/>
    <row r="60" spans="1:19" ht="14.4" customHeight="1" x14ac:dyDescent="0.3">
      <c r="A60" s="65" t="s">
        <v>34</v>
      </c>
      <c r="B60" s="17" t="s">
        <v>32</v>
      </c>
      <c r="C60" s="17" t="s">
        <v>36</v>
      </c>
      <c r="D60" s="17">
        <v>10</v>
      </c>
      <c r="E60" s="17">
        <v>1800</v>
      </c>
      <c r="F60" s="37">
        <f t="shared" si="2"/>
        <v>18000</v>
      </c>
      <c r="H60" s="40"/>
      <c r="I60" s="18">
        <v>18000</v>
      </c>
      <c r="J60" s="18"/>
      <c r="K60" s="18"/>
      <c r="L60" s="18"/>
      <c r="M60" s="18"/>
      <c r="N60" s="18"/>
      <c r="O60" s="18"/>
      <c r="P60" s="18"/>
      <c r="Q60" s="18"/>
      <c r="R60" s="18"/>
      <c r="S60" s="19"/>
    </row>
    <row r="61" spans="1:19" x14ac:dyDescent="0.3">
      <c r="A61" s="66"/>
      <c r="B61" s="1" t="s">
        <v>33</v>
      </c>
      <c r="C61" s="1" t="s">
        <v>37</v>
      </c>
      <c r="D61" s="1">
        <v>5</v>
      </c>
      <c r="E61" s="1">
        <v>1500</v>
      </c>
      <c r="F61" s="38">
        <f t="shared" si="2"/>
        <v>7500</v>
      </c>
      <c r="H61" s="41"/>
      <c r="I61" s="7"/>
      <c r="J61" s="7">
        <v>7500</v>
      </c>
      <c r="K61" s="7"/>
      <c r="L61" s="7"/>
      <c r="M61" s="7"/>
      <c r="N61" s="7"/>
      <c r="O61" s="7"/>
      <c r="P61" s="7"/>
      <c r="Q61" s="7"/>
      <c r="R61" s="7"/>
      <c r="S61" s="20"/>
    </row>
    <row r="62" spans="1:19" x14ac:dyDescent="0.3">
      <c r="A62" s="66"/>
      <c r="B62" s="1" t="s">
        <v>104</v>
      </c>
      <c r="C62" s="1" t="s">
        <v>31</v>
      </c>
      <c r="D62" s="1">
        <v>30</v>
      </c>
      <c r="E62" s="1">
        <v>1000</v>
      </c>
      <c r="F62" s="38">
        <f t="shared" si="2"/>
        <v>30000</v>
      </c>
      <c r="H62" s="41"/>
      <c r="I62" s="7"/>
      <c r="J62" s="7"/>
      <c r="K62" s="7"/>
      <c r="L62" s="7"/>
      <c r="M62" s="7"/>
      <c r="N62" s="7"/>
      <c r="O62" s="7"/>
      <c r="P62" s="7"/>
      <c r="Q62" s="7"/>
      <c r="R62" s="7"/>
      <c r="S62" s="20">
        <v>30000</v>
      </c>
    </row>
    <row r="63" spans="1:19" x14ac:dyDescent="0.3">
      <c r="A63" s="66"/>
      <c r="B63" s="1" t="s">
        <v>133</v>
      </c>
      <c r="C63" s="1" t="s">
        <v>134</v>
      </c>
      <c r="D63" s="1">
        <v>12</v>
      </c>
      <c r="E63" s="1">
        <v>1000</v>
      </c>
      <c r="F63" s="38">
        <f t="shared" si="2"/>
        <v>12000</v>
      </c>
      <c r="H63" s="41">
        <v>1000</v>
      </c>
      <c r="I63" s="7">
        <v>1000</v>
      </c>
      <c r="J63" s="7">
        <v>1000</v>
      </c>
      <c r="K63" s="7">
        <v>1000</v>
      </c>
      <c r="L63" s="7">
        <v>1000</v>
      </c>
      <c r="M63" s="7">
        <v>1000</v>
      </c>
      <c r="N63" s="7">
        <v>1000</v>
      </c>
      <c r="O63" s="7">
        <v>1000</v>
      </c>
      <c r="P63" s="7">
        <v>1000</v>
      </c>
      <c r="Q63" s="7">
        <v>1000</v>
      </c>
      <c r="R63" s="7">
        <v>1000</v>
      </c>
      <c r="S63" s="20">
        <v>1000</v>
      </c>
    </row>
    <row r="64" spans="1:19" x14ac:dyDescent="0.3">
      <c r="A64" s="66"/>
      <c r="B64" s="1" t="s">
        <v>63</v>
      </c>
      <c r="C64" s="1" t="s">
        <v>38</v>
      </c>
      <c r="D64" s="1">
        <v>1</v>
      </c>
      <c r="E64" s="1">
        <v>200000</v>
      </c>
      <c r="F64" s="38">
        <f t="shared" si="2"/>
        <v>200000</v>
      </c>
      <c r="H64" s="41"/>
      <c r="I64" s="7"/>
      <c r="J64" s="7"/>
      <c r="K64" s="7"/>
      <c r="L64" s="7"/>
      <c r="M64" s="7"/>
      <c r="N64" s="7"/>
      <c r="O64" s="7"/>
      <c r="P64" s="7"/>
      <c r="Q64" s="7"/>
      <c r="R64" s="7">
        <v>200000</v>
      </c>
      <c r="S64" s="20"/>
    </row>
    <row r="65" spans="1:19" x14ac:dyDescent="0.3">
      <c r="A65" s="66"/>
      <c r="B65" s="1" t="s">
        <v>35</v>
      </c>
      <c r="C65" s="1" t="s">
        <v>98</v>
      </c>
      <c r="D65" s="1">
        <v>120</v>
      </c>
      <c r="E65" s="1">
        <v>800</v>
      </c>
      <c r="F65" s="38">
        <f t="shared" si="2"/>
        <v>96000</v>
      </c>
      <c r="H65" s="41"/>
      <c r="I65" s="7"/>
      <c r="J65" s="7">
        <v>96000</v>
      </c>
      <c r="K65" s="7"/>
      <c r="L65" s="7"/>
      <c r="M65" s="7"/>
      <c r="N65" s="7"/>
      <c r="O65" s="7"/>
      <c r="P65" s="7"/>
      <c r="Q65" s="7"/>
      <c r="R65" s="7"/>
      <c r="S65" s="20"/>
    </row>
    <row r="66" spans="1:19" x14ac:dyDescent="0.3">
      <c r="A66" s="66"/>
      <c r="B66" s="1" t="s">
        <v>35</v>
      </c>
      <c r="C66" s="1" t="s">
        <v>99</v>
      </c>
      <c r="D66" s="1">
        <v>200</v>
      </c>
      <c r="E66" s="1">
        <v>350</v>
      </c>
      <c r="F66" s="38">
        <f t="shared" si="2"/>
        <v>70000</v>
      </c>
      <c r="H66" s="41"/>
      <c r="I66" s="7"/>
      <c r="J66" s="7"/>
      <c r="K66" s="7">
        <v>70000</v>
      </c>
      <c r="L66" s="7"/>
      <c r="M66" s="7"/>
      <c r="N66" s="7"/>
      <c r="O66" s="7"/>
      <c r="P66" s="7"/>
      <c r="Q66" s="7"/>
      <c r="R66" s="7"/>
      <c r="S66" s="20"/>
    </row>
    <row r="67" spans="1:19" x14ac:dyDescent="0.3">
      <c r="A67" s="66"/>
      <c r="B67" s="1" t="s">
        <v>35</v>
      </c>
      <c r="C67" s="1" t="s">
        <v>100</v>
      </c>
      <c r="D67" s="1">
        <v>50</v>
      </c>
      <c r="E67" s="1">
        <v>985</v>
      </c>
      <c r="F67" s="38">
        <f t="shared" si="2"/>
        <v>49250</v>
      </c>
      <c r="H67" s="41"/>
      <c r="I67" s="7"/>
      <c r="J67" s="7"/>
      <c r="K67" s="7"/>
      <c r="L67" s="7"/>
      <c r="M67" s="7"/>
      <c r="N67" s="7"/>
      <c r="O67" s="7">
        <v>49250</v>
      </c>
      <c r="P67" s="7"/>
      <c r="Q67" s="7"/>
      <c r="R67" s="7"/>
      <c r="S67" s="20"/>
    </row>
    <row r="68" spans="1:19" x14ac:dyDescent="0.3">
      <c r="A68" s="66"/>
      <c r="B68" s="1" t="s">
        <v>39</v>
      </c>
      <c r="C68" s="1"/>
      <c r="D68" s="1">
        <v>5</v>
      </c>
      <c r="E68" s="1">
        <v>8500</v>
      </c>
      <c r="F68" s="38">
        <f t="shared" si="2"/>
        <v>42500</v>
      </c>
      <c r="H68" s="41">
        <v>21250</v>
      </c>
      <c r="I68" s="7">
        <v>21250</v>
      </c>
      <c r="J68" s="7"/>
      <c r="K68" s="7"/>
      <c r="L68" s="7"/>
      <c r="M68" s="7"/>
      <c r="N68" s="7"/>
      <c r="O68" s="7"/>
      <c r="P68" s="7"/>
      <c r="Q68" s="7"/>
      <c r="R68" s="7"/>
      <c r="S68" s="20"/>
    </row>
    <row r="69" spans="1:19" x14ac:dyDescent="0.3">
      <c r="A69" s="66"/>
      <c r="B69" s="1" t="s">
        <v>111</v>
      </c>
      <c r="C69" s="1"/>
      <c r="D69" s="1">
        <v>200</v>
      </c>
      <c r="E69" s="1">
        <v>120</v>
      </c>
      <c r="F69" s="38">
        <f t="shared" si="2"/>
        <v>24000</v>
      </c>
      <c r="H69" s="41"/>
      <c r="I69" s="7"/>
      <c r="J69" s="7"/>
      <c r="K69" s="7"/>
      <c r="L69" s="7"/>
      <c r="M69" s="7">
        <v>24000</v>
      </c>
      <c r="N69" s="7"/>
      <c r="O69" s="7"/>
      <c r="P69" s="7"/>
      <c r="Q69" s="7"/>
      <c r="R69" s="7"/>
      <c r="S69" s="20"/>
    </row>
    <row r="70" spans="1:19" x14ac:dyDescent="0.3">
      <c r="A70" s="66"/>
      <c r="B70" s="1" t="s">
        <v>142</v>
      </c>
      <c r="C70" s="1"/>
      <c r="D70" s="1">
        <v>1</v>
      </c>
      <c r="E70" s="1">
        <v>15000</v>
      </c>
      <c r="F70" s="38">
        <f t="shared" si="2"/>
        <v>15000</v>
      </c>
      <c r="H70" s="41"/>
      <c r="I70" s="7"/>
      <c r="J70" s="7"/>
      <c r="K70" s="7">
        <v>15000</v>
      </c>
      <c r="L70" s="7"/>
      <c r="M70" s="7"/>
      <c r="N70" s="7"/>
      <c r="O70" s="7"/>
      <c r="P70" s="7"/>
      <c r="Q70" s="7"/>
      <c r="R70" s="7"/>
      <c r="S70" s="20"/>
    </row>
    <row r="71" spans="1:19" x14ac:dyDescent="0.3">
      <c r="A71" s="66"/>
      <c r="B71" s="1" t="s">
        <v>42</v>
      </c>
      <c r="C71" s="1"/>
      <c r="D71" s="1">
        <v>300</v>
      </c>
      <c r="E71" s="1">
        <v>38</v>
      </c>
      <c r="F71" s="38">
        <f t="shared" si="2"/>
        <v>11400</v>
      </c>
      <c r="H71" s="41"/>
      <c r="I71" s="7"/>
      <c r="J71" s="7"/>
      <c r="K71" s="7"/>
      <c r="L71" s="7"/>
      <c r="M71" s="7">
        <v>11400</v>
      </c>
      <c r="N71" s="7"/>
      <c r="O71" s="7"/>
      <c r="P71" s="7"/>
      <c r="Q71" s="7"/>
      <c r="R71" s="7"/>
      <c r="S71" s="20"/>
    </row>
    <row r="72" spans="1:19" x14ac:dyDescent="0.3">
      <c r="A72" s="66"/>
      <c r="B72" s="1" t="s">
        <v>43</v>
      </c>
      <c r="C72" s="1"/>
      <c r="D72" s="1">
        <v>300</v>
      </c>
      <c r="E72" s="1">
        <v>73</v>
      </c>
      <c r="F72" s="38">
        <f t="shared" si="2"/>
        <v>21900</v>
      </c>
      <c r="H72" s="41"/>
      <c r="I72" s="7"/>
      <c r="J72" s="7"/>
      <c r="K72" s="7"/>
      <c r="L72" s="7"/>
      <c r="M72" s="7">
        <v>21900</v>
      </c>
      <c r="N72" s="7"/>
      <c r="O72" s="7"/>
      <c r="P72" s="7"/>
      <c r="Q72" s="7"/>
      <c r="R72" s="7"/>
      <c r="S72" s="20"/>
    </row>
    <row r="73" spans="1:19" x14ac:dyDescent="0.3">
      <c r="A73" s="66"/>
      <c r="B73" s="1" t="s">
        <v>101</v>
      </c>
      <c r="C73" s="1" t="s">
        <v>105</v>
      </c>
      <c r="D73" s="1">
        <v>1</v>
      </c>
      <c r="E73" s="1">
        <v>40000</v>
      </c>
      <c r="F73" s="38">
        <f t="shared" si="2"/>
        <v>40000</v>
      </c>
      <c r="H73" s="41"/>
      <c r="I73" s="7"/>
      <c r="J73" s="7"/>
      <c r="K73" s="7"/>
      <c r="L73" s="7"/>
      <c r="M73" s="7"/>
      <c r="N73" s="7"/>
      <c r="O73" s="7"/>
      <c r="P73" s="7">
        <v>40000</v>
      </c>
      <c r="Q73" s="7"/>
      <c r="R73" s="7"/>
      <c r="S73" s="20"/>
    </row>
    <row r="74" spans="1:19" x14ac:dyDescent="0.3">
      <c r="A74" s="66"/>
      <c r="B74" s="1" t="s">
        <v>110</v>
      </c>
      <c r="C74" s="1"/>
      <c r="D74" s="1">
        <v>7</v>
      </c>
      <c r="E74" s="1">
        <v>5000</v>
      </c>
      <c r="F74" s="38">
        <f t="shared" si="2"/>
        <v>35000</v>
      </c>
      <c r="H74" s="41"/>
      <c r="I74" s="7"/>
      <c r="J74" s="7">
        <v>5000</v>
      </c>
      <c r="K74" s="7">
        <v>5000</v>
      </c>
      <c r="L74" s="7">
        <v>5000</v>
      </c>
      <c r="M74" s="7">
        <v>5000</v>
      </c>
      <c r="N74" s="7">
        <v>5000</v>
      </c>
      <c r="O74" s="7">
        <v>5000</v>
      </c>
      <c r="P74" s="7">
        <v>5000</v>
      </c>
      <c r="Q74" s="7"/>
      <c r="R74" s="7"/>
      <c r="S74" s="20"/>
    </row>
    <row r="75" spans="1:19" ht="15" thickBot="1" x14ac:dyDescent="0.35">
      <c r="A75" s="64"/>
      <c r="B75" s="21"/>
      <c r="C75" s="21"/>
      <c r="D75" s="21"/>
      <c r="E75" s="21"/>
      <c r="F75" s="39">
        <f>SUM(F60:F74)</f>
        <v>672550</v>
      </c>
      <c r="G75" s="14"/>
      <c r="H75" s="42">
        <f t="shared" ref="H75" si="7">SUM(H60:H74)</f>
        <v>22250</v>
      </c>
      <c r="I75" s="22">
        <f t="shared" ref="I75" si="8">SUM(I60:I74)</f>
        <v>40250</v>
      </c>
      <c r="J75" s="22">
        <f t="shared" ref="J75" si="9">SUM(J60:J74)</f>
        <v>109500</v>
      </c>
      <c r="K75" s="22">
        <f t="shared" ref="K75" si="10">SUM(K60:K74)</f>
        <v>91000</v>
      </c>
      <c r="L75" s="22">
        <f t="shared" ref="L75" si="11">SUM(L60:L74)</f>
        <v>6000</v>
      </c>
      <c r="M75" s="22">
        <f t="shared" ref="M75" si="12">SUM(M60:M74)</f>
        <v>63300</v>
      </c>
      <c r="N75" s="22">
        <f t="shared" ref="N75" si="13">SUM(N60:N74)</f>
        <v>6000</v>
      </c>
      <c r="O75" s="22">
        <f t="shared" ref="O75" si="14">SUM(O60:O74)</f>
        <v>55250</v>
      </c>
      <c r="P75" s="22">
        <f t="shared" ref="P75" si="15">SUM(P60:P74)</f>
        <v>46000</v>
      </c>
      <c r="Q75" s="22">
        <f t="shared" ref="Q75" si="16">SUM(Q60:Q74)</f>
        <v>1000</v>
      </c>
      <c r="R75" s="22">
        <f t="shared" ref="R75" si="17">SUM(R60:R74)</f>
        <v>201000</v>
      </c>
      <c r="S75" s="23">
        <f t="shared" ref="S75" si="18">SUM(S60:S74)</f>
        <v>31000</v>
      </c>
    </row>
    <row r="76" spans="1:19" ht="15" thickBot="1" x14ac:dyDescent="0.35"/>
    <row r="77" spans="1:19" ht="14.4" customHeight="1" x14ac:dyDescent="0.3">
      <c r="A77" s="63" t="s">
        <v>136</v>
      </c>
      <c r="B77" s="17" t="s">
        <v>64</v>
      </c>
      <c r="C77" s="17"/>
      <c r="D77" s="17">
        <v>1</v>
      </c>
      <c r="E77" s="17">
        <v>568780</v>
      </c>
      <c r="F77" s="37">
        <f t="shared" si="2"/>
        <v>568780</v>
      </c>
      <c r="H77" s="60">
        <v>284390</v>
      </c>
      <c r="I77" s="18">
        <v>142195</v>
      </c>
      <c r="J77" s="18">
        <v>142195</v>
      </c>
      <c r="K77" s="18"/>
      <c r="L77" s="18"/>
      <c r="M77" s="18"/>
      <c r="N77" s="18"/>
      <c r="O77" s="18"/>
      <c r="P77" s="18"/>
      <c r="Q77" s="18"/>
      <c r="R77" s="18"/>
      <c r="S77" s="19"/>
    </row>
    <row r="78" spans="1:19" x14ac:dyDescent="0.3">
      <c r="A78" s="67"/>
      <c r="B78" s="1" t="s">
        <v>65</v>
      </c>
      <c r="C78" s="1"/>
      <c r="D78" s="1">
        <v>1</v>
      </c>
      <c r="E78" s="1">
        <v>350000</v>
      </c>
      <c r="F78" s="38">
        <f t="shared" si="2"/>
        <v>350000</v>
      </c>
      <c r="H78" s="41"/>
      <c r="I78" s="7"/>
      <c r="J78" s="7"/>
      <c r="K78" s="7"/>
      <c r="L78" s="7"/>
      <c r="M78" s="7"/>
      <c r="N78" s="7"/>
      <c r="O78" s="7"/>
      <c r="P78" s="7">
        <v>175000</v>
      </c>
      <c r="Q78" s="7">
        <v>175000</v>
      </c>
      <c r="R78" s="7"/>
      <c r="S78" s="20"/>
    </row>
    <row r="79" spans="1:19" x14ac:dyDescent="0.3">
      <c r="A79" s="67"/>
      <c r="B79" s="1" t="s">
        <v>148</v>
      </c>
      <c r="C79" s="1"/>
      <c r="D79" s="1">
        <v>1</v>
      </c>
      <c r="E79" s="1">
        <v>20000</v>
      </c>
      <c r="F79" s="38">
        <f t="shared" si="2"/>
        <v>20000</v>
      </c>
      <c r="H79" s="41"/>
      <c r="I79" s="7"/>
      <c r="J79" s="7"/>
      <c r="K79" s="7"/>
      <c r="L79" s="7"/>
      <c r="M79" s="7"/>
      <c r="N79" s="7"/>
      <c r="O79" s="7"/>
      <c r="P79" s="7"/>
      <c r="Q79" s="7">
        <v>20000</v>
      </c>
      <c r="R79" s="7"/>
      <c r="S79" s="20"/>
    </row>
    <row r="80" spans="1:19" x14ac:dyDescent="0.3">
      <c r="A80" s="67"/>
      <c r="B80" s="1" t="s">
        <v>149</v>
      </c>
      <c r="C80" s="1"/>
      <c r="D80" s="1">
        <v>4</v>
      </c>
      <c r="E80" s="1">
        <v>87500</v>
      </c>
      <c r="F80" s="38">
        <f t="shared" si="2"/>
        <v>350000</v>
      </c>
      <c r="H80" s="41"/>
      <c r="I80" s="7"/>
      <c r="J80" s="7"/>
      <c r="K80" s="7"/>
      <c r="L80" s="7"/>
      <c r="M80" s="7"/>
      <c r="N80" s="7"/>
      <c r="O80" s="61"/>
      <c r="P80" s="7">
        <v>262500</v>
      </c>
      <c r="Q80" s="7">
        <v>87500</v>
      </c>
      <c r="R80" s="7"/>
      <c r="S80" s="20"/>
    </row>
    <row r="81" spans="1:19" x14ac:dyDescent="0.3">
      <c r="A81" s="67"/>
      <c r="B81" s="1" t="s">
        <v>66</v>
      </c>
      <c r="C81" s="1" t="s">
        <v>88</v>
      </c>
      <c r="D81" s="1">
        <v>1</v>
      </c>
      <c r="E81" s="1">
        <v>0</v>
      </c>
      <c r="F81" s="38">
        <f t="shared" si="2"/>
        <v>0</v>
      </c>
      <c r="H81" s="41"/>
      <c r="I81" s="7"/>
      <c r="J81" s="7"/>
      <c r="K81" s="7"/>
      <c r="L81" s="7"/>
      <c r="M81" s="7"/>
      <c r="N81" s="7"/>
      <c r="O81" s="7"/>
      <c r="P81" s="7"/>
      <c r="Q81" s="7"/>
      <c r="R81" s="7"/>
      <c r="S81" s="20"/>
    </row>
    <row r="82" spans="1:19" x14ac:dyDescent="0.3">
      <c r="A82" s="67"/>
      <c r="B82" s="1" t="s">
        <v>49</v>
      </c>
      <c r="C82" s="1"/>
      <c r="D82" s="1">
        <v>1</v>
      </c>
      <c r="E82" s="1">
        <v>183000</v>
      </c>
      <c r="F82" s="38">
        <f>E82*D82</f>
        <v>183000</v>
      </c>
      <c r="H82" s="41"/>
      <c r="I82" s="7"/>
      <c r="J82" s="7"/>
      <c r="K82" s="7">
        <v>183000</v>
      </c>
      <c r="L82" s="7"/>
      <c r="M82" s="7"/>
      <c r="N82" s="7"/>
      <c r="O82" s="7"/>
      <c r="P82" s="7"/>
      <c r="Q82" s="7"/>
      <c r="R82" s="7"/>
      <c r="S82" s="20"/>
    </row>
    <row r="83" spans="1:19" x14ac:dyDescent="0.3">
      <c r="A83" s="67"/>
      <c r="B83" s="1" t="s">
        <v>117</v>
      </c>
      <c r="C83" s="1"/>
      <c r="D83" s="1">
        <v>1</v>
      </c>
      <c r="E83" s="1">
        <v>75000</v>
      </c>
      <c r="F83" s="38">
        <f>E83*D83</f>
        <v>75000</v>
      </c>
      <c r="H83" s="41"/>
      <c r="I83" s="7"/>
      <c r="J83" s="7"/>
      <c r="K83" s="7">
        <v>75000</v>
      </c>
      <c r="L83" s="7"/>
      <c r="M83" s="7"/>
      <c r="N83" s="7"/>
      <c r="O83" s="7"/>
      <c r="P83" s="7"/>
      <c r="Q83" s="7"/>
      <c r="R83" s="7"/>
      <c r="S83" s="20"/>
    </row>
    <row r="84" spans="1:19" ht="15" thickBot="1" x14ac:dyDescent="0.35">
      <c r="A84" s="68"/>
      <c r="B84" s="21"/>
      <c r="C84" s="21"/>
      <c r="D84" s="21"/>
      <c r="E84" s="21"/>
      <c r="F84" s="39">
        <f>SUM(F77:F83)</f>
        <v>1546780</v>
      </c>
      <c r="G84" s="14"/>
      <c r="H84" s="44">
        <f>SUM(H77:H83)</f>
        <v>284390</v>
      </c>
      <c r="I84" s="27">
        <f t="shared" ref="I84:S84" si="19">SUM(I77:I83)</f>
        <v>142195</v>
      </c>
      <c r="J84" s="27">
        <f t="shared" si="19"/>
        <v>142195</v>
      </c>
      <c r="K84" s="27">
        <f t="shared" si="19"/>
        <v>258000</v>
      </c>
      <c r="L84" s="27">
        <f t="shared" si="19"/>
        <v>0</v>
      </c>
      <c r="M84" s="27">
        <f t="shared" si="19"/>
        <v>0</v>
      </c>
      <c r="N84" s="27">
        <f t="shared" si="19"/>
        <v>0</v>
      </c>
      <c r="O84" s="27">
        <f t="shared" si="19"/>
        <v>0</v>
      </c>
      <c r="P84" s="27">
        <f t="shared" si="19"/>
        <v>437500</v>
      </c>
      <c r="Q84" s="27">
        <f t="shared" si="19"/>
        <v>282500</v>
      </c>
      <c r="R84" s="27">
        <f t="shared" si="19"/>
        <v>0</v>
      </c>
      <c r="S84" s="28">
        <f t="shared" si="19"/>
        <v>0</v>
      </c>
    </row>
    <row r="85" spans="1:19" ht="15" thickBot="1" x14ac:dyDescent="0.35">
      <c r="A85" s="13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ht="14.4" customHeight="1" x14ac:dyDescent="0.3">
      <c r="A86" s="69" t="s">
        <v>138</v>
      </c>
      <c r="B86" s="17" t="s">
        <v>50</v>
      </c>
      <c r="C86" s="17"/>
      <c r="D86" s="17">
        <v>1</v>
      </c>
      <c r="E86" s="17">
        <v>15000</v>
      </c>
      <c r="F86" s="37">
        <f t="shared" si="2"/>
        <v>15000</v>
      </c>
      <c r="H86" s="40"/>
      <c r="I86" s="18"/>
      <c r="J86" s="18"/>
      <c r="K86" s="18"/>
      <c r="L86" s="18"/>
      <c r="M86" s="18"/>
      <c r="N86" s="18">
        <v>15000</v>
      </c>
      <c r="O86" s="18"/>
      <c r="P86" s="18"/>
      <c r="Q86" s="18"/>
      <c r="R86" s="18"/>
      <c r="S86" s="19"/>
    </row>
    <row r="87" spans="1:19" x14ac:dyDescent="0.3">
      <c r="A87" s="70"/>
      <c r="B87" s="1" t="s">
        <v>51</v>
      </c>
      <c r="C87" s="1" t="s">
        <v>52</v>
      </c>
      <c r="D87" s="1">
        <v>1</v>
      </c>
      <c r="E87" s="1">
        <v>20000</v>
      </c>
      <c r="F87" s="38">
        <f t="shared" si="2"/>
        <v>20000</v>
      </c>
      <c r="H87" s="41"/>
      <c r="I87" s="7"/>
      <c r="J87" s="7"/>
      <c r="K87" s="7"/>
      <c r="L87" s="7">
        <v>20000</v>
      </c>
      <c r="M87" s="7"/>
      <c r="N87" s="7"/>
      <c r="O87" s="7"/>
      <c r="P87" s="7"/>
      <c r="Q87" s="7"/>
      <c r="R87" s="7"/>
      <c r="S87" s="20"/>
    </row>
    <row r="88" spans="1:19" x14ac:dyDescent="0.3">
      <c r="A88" s="70"/>
      <c r="B88" s="1" t="s">
        <v>84</v>
      </c>
      <c r="C88" s="1" t="s">
        <v>85</v>
      </c>
      <c r="D88" s="1">
        <v>12</v>
      </c>
      <c r="E88" s="1">
        <v>12500</v>
      </c>
      <c r="F88" s="38">
        <f t="shared" si="2"/>
        <v>150000</v>
      </c>
      <c r="H88" s="41">
        <v>12500</v>
      </c>
      <c r="I88" s="7">
        <v>12500</v>
      </c>
      <c r="J88" s="7">
        <v>12500</v>
      </c>
      <c r="K88" s="7">
        <v>12500</v>
      </c>
      <c r="L88" s="7">
        <v>12500</v>
      </c>
      <c r="M88" s="7">
        <v>12500</v>
      </c>
      <c r="N88" s="7">
        <v>12500</v>
      </c>
      <c r="O88" s="7">
        <v>12500</v>
      </c>
      <c r="P88" s="7">
        <v>12500</v>
      </c>
      <c r="Q88" s="7">
        <v>12500</v>
      </c>
      <c r="R88" s="7">
        <v>12500</v>
      </c>
      <c r="S88" s="20">
        <v>12500</v>
      </c>
    </row>
    <row r="89" spans="1:19" x14ac:dyDescent="0.3">
      <c r="A89" s="70"/>
      <c r="B89" s="1" t="s">
        <v>86</v>
      </c>
      <c r="C89" s="1" t="s">
        <v>87</v>
      </c>
      <c r="D89" s="1">
        <v>12</v>
      </c>
      <c r="E89" s="1">
        <v>15500</v>
      </c>
      <c r="F89" s="38">
        <f t="shared" si="2"/>
        <v>186000</v>
      </c>
      <c r="H89" s="41">
        <v>15500</v>
      </c>
      <c r="I89" s="7">
        <v>15500</v>
      </c>
      <c r="J89" s="7">
        <v>15500</v>
      </c>
      <c r="K89" s="7">
        <v>15500</v>
      </c>
      <c r="L89" s="7">
        <v>15500</v>
      </c>
      <c r="M89" s="7">
        <v>15500</v>
      </c>
      <c r="N89" s="7">
        <v>15500</v>
      </c>
      <c r="O89" s="7">
        <v>15500</v>
      </c>
      <c r="P89" s="7">
        <v>15500</v>
      </c>
      <c r="Q89" s="7">
        <v>15500</v>
      </c>
      <c r="R89" s="7">
        <v>15500</v>
      </c>
      <c r="S89" s="20">
        <v>15500</v>
      </c>
    </row>
    <row r="90" spans="1:19" ht="15" thickBot="1" x14ac:dyDescent="0.35">
      <c r="A90" s="71"/>
      <c r="B90" s="21"/>
      <c r="C90" s="21"/>
      <c r="D90" s="21"/>
      <c r="E90" s="21"/>
      <c r="F90" s="39">
        <f>SUM(F86:F89)</f>
        <v>371000</v>
      </c>
      <c r="G90" s="14"/>
      <c r="H90" s="42">
        <f>SUM(H86:H89)</f>
        <v>28000</v>
      </c>
      <c r="I90" s="22">
        <f t="shared" ref="I90:S90" si="20">SUM(I86:I89)</f>
        <v>28000</v>
      </c>
      <c r="J90" s="22">
        <f t="shared" si="20"/>
        <v>28000</v>
      </c>
      <c r="K90" s="22">
        <f t="shared" si="20"/>
        <v>28000</v>
      </c>
      <c r="L90" s="22">
        <f t="shared" si="20"/>
        <v>48000</v>
      </c>
      <c r="M90" s="22">
        <f t="shared" si="20"/>
        <v>28000</v>
      </c>
      <c r="N90" s="22">
        <f t="shared" si="20"/>
        <v>43000</v>
      </c>
      <c r="O90" s="22">
        <f t="shared" si="20"/>
        <v>28000</v>
      </c>
      <c r="P90" s="22">
        <f t="shared" si="20"/>
        <v>28000</v>
      </c>
      <c r="Q90" s="22">
        <f t="shared" si="20"/>
        <v>28000</v>
      </c>
      <c r="R90" s="22">
        <f t="shared" si="20"/>
        <v>28000</v>
      </c>
      <c r="S90" s="23">
        <f t="shared" si="20"/>
        <v>28000</v>
      </c>
    </row>
    <row r="91" spans="1:19" ht="15" thickBot="1" x14ac:dyDescent="0.35">
      <c r="A91" s="29"/>
      <c r="B91" s="29"/>
      <c r="C91" s="29"/>
      <c r="D91" s="29"/>
      <c r="E91" s="29"/>
      <c r="F91" s="34"/>
      <c r="H91" s="36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ht="15" thickBot="1" x14ac:dyDescent="0.35">
      <c r="A92" s="63" t="s">
        <v>139</v>
      </c>
      <c r="B92" s="24" t="s">
        <v>135</v>
      </c>
      <c r="C92" s="24"/>
      <c r="D92" s="24">
        <v>12</v>
      </c>
      <c r="E92" s="24">
        <v>0</v>
      </c>
      <c r="F92" s="43">
        <f t="shared" ref="F92" si="21">E92*D92</f>
        <v>0</v>
      </c>
      <c r="H92" s="4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6">
        <v>0</v>
      </c>
    </row>
    <row r="93" spans="1:19" ht="15" thickBot="1" x14ac:dyDescent="0.35">
      <c r="A93" s="64"/>
      <c r="B93" s="21"/>
      <c r="C93" s="21"/>
      <c r="D93" s="21"/>
      <c r="E93" s="21"/>
      <c r="F93" s="39">
        <v>0</v>
      </c>
      <c r="H93" s="46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8">
        <v>0</v>
      </c>
    </row>
    <row r="95" spans="1:19" x14ac:dyDescent="0.3">
      <c r="F95">
        <f>F27+F38+F58+F75+F84+F90</f>
        <v>4346030</v>
      </c>
      <c r="H95" s="49">
        <f>H27+H38+H58+H75+H84+H90+H93</f>
        <v>550440</v>
      </c>
      <c r="I95" s="49">
        <f t="shared" ref="I95:S95" si="22">I27+I38+I58+I75+I84+I90+I93</f>
        <v>438995</v>
      </c>
      <c r="J95" s="49">
        <f t="shared" si="22"/>
        <v>380095</v>
      </c>
      <c r="K95" s="49">
        <f t="shared" si="22"/>
        <v>563300</v>
      </c>
      <c r="L95" s="49">
        <f t="shared" si="22"/>
        <v>174800</v>
      </c>
      <c r="M95" s="49">
        <f t="shared" si="22"/>
        <v>182100</v>
      </c>
      <c r="N95" s="49">
        <f t="shared" si="22"/>
        <v>59800</v>
      </c>
      <c r="O95" s="49">
        <f t="shared" si="22"/>
        <v>94050</v>
      </c>
      <c r="P95" s="49">
        <f t="shared" si="22"/>
        <v>921550</v>
      </c>
      <c r="Q95" s="49">
        <f t="shared" si="22"/>
        <v>447300</v>
      </c>
      <c r="R95" s="49">
        <f t="shared" si="22"/>
        <v>358800</v>
      </c>
      <c r="S95" s="49">
        <f t="shared" si="22"/>
        <v>169800</v>
      </c>
    </row>
    <row r="102" spans="16:16" ht="15" thickBot="1" x14ac:dyDescent="0.35"/>
    <row r="103" spans="16:16" ht="15" thickBot="1" x14ac:dyDescent="0.35">
      <c r="P103" s="10" t="s">
        <v>53</v>
      </c>
    </row>
    <row r="104" spans="16:16" ht="15" thickBot="1" x14ac:dyDescent="0.35">
      <c r="P104" s="11" t="s">
        <v>54</v>
      </c>
    </row>
    <row r="105" spans="16:16" ht="15" thickBot="1" x14ac:dyDescent="0.35">
      <c r="P105" s="11" t="s">
        <v>55</v>
      </c>
    </row>
    <row r="106" spans="16:16" ht="15" thickBot="1" x14ac:dyDescent="0.35">
      <c r="P106" s="11" t="s">
        <v>56</v>
      </c>
    </row>
    <row r="107" spans="16:16" ht="15" thickBot="1" x14ac:dyDescent="0.35">
      <c r="P107" s="11" t="s">
        <v>57</v>
      </c>
    </row>
    <row r="108" spans="16:16" ht="15" thickBot="1" x14ac:dyDescent="0.35">
      <c r="P108" s="11" t="s">
        <v>34</v>
      </c>
    </row>
    <row r="109" spans="16:16" ht="15" thickBot="1" x14ac:dyDescent="0.35">
      <c r="P109" s="11" t="s">
        <v>58</v>
      </c>
    </row>
    <row r="110" spans="16:16" x14ac:dyDescent="0.3">
      <c r="P110" s="12" t="s">
        <v>59</v>
      </c>
    </row>
  </sheetData>
  <mergeCells count="8">
    <mergeCell ref="A92:A93"/>
    <mergeCell ref="A60:A75"/>
    <mergeCell ref="A77:A84"/>
    <mergeCell ref="A86:A90"/>
    <mergeCell ref="H2:S2"/>
    <mergeCell ref="A3:A27"/>
    <mergeCell ref="A29:A38"/>
    <mergeCell ref="A40:A58"/>
  </mergeCells>
  <phoneticPr fontId="2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E971-54AA-4158-B9D7-3F480D7AA3D6}">
  <dimension ref="A1:N26"/>
  <sheetViews>
    <sheetView zoomScale="80" zoomScaleNormal="80" workbookViewId="0">
      <selection activeCell="A3" sqref="A3"/>
    </sheetView>
  </sheetViews>
  <sheetFormatPr defaultRowHeight="14.4" x14ac:dyDescent="0.3"/>
  <cols>
    <col min="1" max="1" width="27.88671875" customWidth="1"/>
    <col min="2" max="7" width="11.109375" style="9" bestFit="1" customWidth="1"/>
    <col min="8" max="9" width="10.109375" style="9" bestFit="1" customWidth="1"/>
    <col min="10" max="12" width="11.109375" style="9" bestFit="1" customWidth="1"/>
    <col min="13" max="13" width="11.44140625" style="9" customWidth="1"/>
    <col min="14" max="14" width="16.77734375" customWidth="1"/>
  </cols>
  <sheetData>
    <row r="1" spans="1:14" ht="15" thickBot="1" x14ac:dyDescent="0.35">
      <c r="A1" s="9"/>
      <c r="B1" s="77" t="s">
        <v>141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4" x14ac:dyDescent="0.3">
      <c r="B2" s="51" t="s">
        <v>4</v>
      </c>
      <c r="C2" s="51" t="s">
        <v>5</v>
      </c>
      <c r="D2" s="51" t="s">
        <v>6</v>
      </c>
      <c r="E2" s="51" t="s">
        <v>7</v>
      </c>
      <c r="F2" s="51" t="s">
        <v>8</v>
      </c>
      <c r="G2" s="51" t="s">
        <v>9</v>
      </c>
      <c r="H2" s="51" t="s">
        <v>10</v>
      </c>
      <c r="I2" s="51" t="s">
        <v>11</v>
      </c>
      <c r="J2" s="51" t="s">
        <v>12</v>
      </c>
      <c r="K2" s="51" t="s">
        <v>13</v>
      </c>
      <c r="L2" s="51" t="s">
        <v>14</v>
      </c>
      <c r="M2" s="51" t="s">
        <v>15</v>
      </c>
    </row>
    <row r="3" spans="1:14" x14ac:dyDescent="0.3">
      <c r="A3" s="1" t="s">
        <v>59</v>
      </c>
      <c r="B3" s="59">
        <v>218500</v>
      </c>
      <c r="C3" s="59">
        <v>226250</v>
      </c>
      <c r="D3" s="59">
        <v>98100</v>
      </c>
      <c r="E3" s="59">
        <v>24500</v>
      </c>
      <c r="F3" s="59">
        <v>38500</v>
      </c>
      <c r="G3" s="59">
        <v>38500</v>
      </c>
      <c r="H3" s="59">
        <v>8500</v>
      </c>
      <c r="I3" s="59">
        <v>8500</v>
      </c>
      <c r="J3" s="59">
        <v>8500</v>
      </c>
      <c r="K3" s="59">
        <v>28500</v>
      </c>
      <c r="L3" s="59">
        <v>27500</v>
      </c>
      <c r="M3" s="59">
        <v>8500</v>
      </c>
      <c r="N3" s="16"/>
    </row>
    <row r="4" spans="1:14" x14ac:dyDescent="0.3">
      <c r="A4" s="1" t="s">
        <v>60</v>
      </c>
      <c r="B4" s="59">
        <v>0</v>
      </c>
      <c r="C4" s="59">
        <v>0</v>
      </c>
      <c r="D4" s="59">
        <v>0</v>
      </c>
      <c r="E4" s="59">
        <v>62500</v>
      </c>
      <c r="F4" s="59">
        <v>80000</v>
      </c>
      <c r="G4" s="59">
        <v>50000</v>
      </c>
      <c r="H4" s="59">
        <v>0</v>
      </c>
      <c r="I4" s="59">
        <v>0</v>
      </c>
      <c r="J4" s="59">
        <v>312500</v>
      </c>
      <c r="K4" s="59">
        <v>50000</v>
      </c>
      <c r="L4" s="59">
        <v>100000</v>
      </c>
      <c r="M4" s="59">
        <v>100000</v>
      </c>
      <c r="N4" s="16"/>
    </row>
    <row r="5" spans="1:14" x14ac:dyDescent="0.3">
      <c r="A5" s="1" t="s">
        <v>57</v>
      </c>
      <c r="B5" s="59">
        <v>2300</v>
      </c>
      <c r="C5" s="59">
        <v>2300</v>
      </c>
      <c r="D5" s="59">
        <v>2300</v>
      </c>
      <c r="E5" s="59">
        <v>99300</v>
      </c>
      <c r="F5" s="59">
        <v>2300</v>
      </c>
      <c r="G5" s="59">
        <v>2300</v>
      </c>
      <c r="H5" s="59">
        <v>2300</v>
      </c>
      <c r="I5" s="59">
        <v>2300</v>
      </c>
      <c r="J5" s="59">
        <v>89050</v>
      </c>
      <c r="K5" s="59">
        <v>57300</v>
      </c>
      <c r="L5" s="59">
        <v>2300</v>
      </c>
      <c r="M5" s="59">
        <v>2300</v>
      </c>
      <c r="N5" s="16"/>
    </row>
    <row r="6" spans="1:14" x14ac:dyDescent="0.3">
      <c r="A6" s="1" t="s">
        <v>34</v>
      </c>
      <c r="B6" s="59">
        <v>22250</v>
      </c>
      <c r="C6" s="59">
        <v>40250</v>
      </c>
      <c r="D6" s="59">
        <v>109500</v>
      </c>
      <c r="E6" s="59">
        <v>91000</v>
      </c>
      <c r="F6" s="59">
        <v>6000</v>
      </c>
      <c r="G6" s="59">
        <v>63300</v>
      </c>
      <c r="H6" s="59">
        <v>6000</v>
      </c>
      <c r="I6" s="59">
        <v>55250</v>
      </c>
      <c r="J6" s="59">
        <v>46000</v>
      </c>
      <c r="K6" s="59">
        <v>1000</v>
      </c>
      <c r="L6" s="59">
        <v>201000</v>
      </c>
      <c r="M6" s="59">
        <v>31000</v>
      </c>
      <c r="N6" s="16"/>
    </row>
    <row r="7" spans="1:14" x14ac:dyDescent="0.3">
      <c r="A7" s="1" t="s">
        <v>56</v>
      </c>
      <c r="B7" s="59">
        <v>284390</v>
      </c>
      <c r="C7" s="59">
        <v>142195</v>
      </c>
      <c r="D7" s="59">
        <v>142195</v>
      </c>
      <c r="E7" s="59">
        <v>258000</v>
      </c>
      <c r="F7" s="59">
        <v>0</v>
      </c>
      <c r="G7" s="59">
        <v>0</v>
      </c>
      <c r="H7" s="59">
        <v>0</v>
      </c>
      <c r="I7" s="59">
        <v>0</v>
      </c>
      <c r="J7" s="59">
        <v>437500</v>
      </c>
      <c r="K7" s="59">
        <v>282500</v>
      </c>
      <c r="L7" s="59">
        <v>0</v>
      </c>
      <c r="M7" s="59">
        <v>0</v>
      </c>
      <c r="N7" s="16"/>
    </row>
    <row r="8" spans="1:14" x14ac:dyDescent="0.3">
      <c r="A8" s="1" t="s">
        <v>54</v>
      </c>
      <c r="B8" s="59">
        <v>28000</v>
      </c>
      <c r="C8" s="59">
        <v>28000</v>
      </c>
      <c r="D8" s="59">
        <v>28000</v>
      </c>
      <c r="E8" s="59">
        <v>28000</v>
      </c>
      <c r="F8" s="59">
        <v>48000</v>
      </c>
      <c r="G8" s="59">
        <v>28000</v>
      </c>
      <c r="H8" s="59">
        <v>43000</v>
      </c>
      <c r="I8" s="59">
        <v>28000</v>
      </c>
      <c r="J8" s="59">
        <v>28000</v>
      </c>
      <c r="K8" s="59">
        <v>28000</v>
      </c>
      <c r="L8" s="59">
        <v>28000</v>
      </c>
      <c r="M8" s="59">
        <v>28000</v>
      </c>
      <c r="N8" s="16"/>
    </row>
    <row r="9" spans="1:14" x14ac:dyDescent="0.3">
      <c r="A9" s="1" t="s">
        <v>61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16">
        <v>2025</v>
      </c>
    </row>
    <row r="10" spans="1:14" x14ac:dyDescent="0.3">
      <c r="A10" s="1"/>
      <c r="B10" s="50">
        <f>SUM(B3:B9)</f>
        <v>555440</v>
      </c>
      <c r="C10" s="50">
        <f t="shared" ref="C10:M10" si="0">SUM(C3:C9)</f>
        <v>438995</v>
      </c>
      <c r="D10" s="50">
        <f t="shared" si="0"/>
        <v>380095</v>
      </c>
      <c r="E10" s="50">
        <f t="shared" si="0"/>
        <v>563300</v>
      </c>
      <c r="F10" s="50">
        <f t="shared" si="0"/>
        <v>174800</v>
      </c>
      <c r="G10" s="50">
        <f t="shared" si="0"/>
        <v>182100</v>
      </c>
      <c r="H10" s="50">
        <f t="shared" si="0"/>
        <v>59800</v>
      </c>
      <c r="I10" s="50">
        <f t="shared" si="0"/>
        <v>94050</v>
      </c>
      <c r="J10" s="50">
        <f t="shared" si="0"/>
        <v>921550</v>
      </c>
      <c r="K10" s="50">
        <f t="shared" si="0"/>
        <v>447300</v>
      </c>
      <c r="L10" s="50">
        <f t="shared" si="0"/>
        <v>358800</v>
      </c>
      <c r="M10" s="50">
        <f t="shared" si="0"/>
        <v>169800</v>
      </c>
      <c r="N10" s="62">
        <f>SUM(B10:M10)</f>
        <v>4346030</v>
      </c>
    </row>
    <row r="13" spans="1:14" x14ac:dyDescent="0.3">
      <c r="A13" s="4" t="s">
        <v>47</v>
      </c>
      <c r="B13">
        <v>34.36</v>
      </c>
      <c r="C13" s="3">
        <v>45609</v>
      </c>
    </row>
    <row r="14" spans="1:14" x14ac:dyDescent="0.3">
      <c r="A14" s="4" t="s">
        <v>48</v>
      </c>
      <c r="B14">
        <v>36.54</v>
      </c>
      <c r="C14" s="3">
        <v>45609</v>
      </c>
    </row>
    <row r="15" spans="1:14" ht="15" thickBot="1" x14ac:dyDescent="0.35"/>
    <row r="16" spans="1:14" x14ac:dyDescent="0.3">
      <c r="A16" s="52" t="s">
        <v>150</v>
      </c>
      <c r="B16" s="80" t="s">
        <v>151</v>
      </c>
      <c r="C16" s="80"/>
      <c r="D16" s="80"/>
      <c r="E16" s="80"/>
      <c r="F16" s="80"/>
      <c r="G16" s="53"/>
    </row>
    <row r="17" spans="1:7" ht="14.4" customHeight="1" x14ac:dyDescent="0.3">
      <c r="B17" s="57"/>
      <c r="C17" s="57"/>
      <c r="D17" s="57"/>
      <c r="E17" s="57"/>
      <c r="F17" s="57"/>
      <c r="G17" s="58"/>
    </row>
    <row r="18" spans="1:7" x14ac:dyDescent="0.3">
      <c r="A18" s="83" t="s">
        <v>152</v>
      </c>
      <c r="B18" s="84" t="s">
        <v>153</v>
      </c>
      <c r="C18" s="84"/>
      <c r="D18" s="84"/>
      <c r="E18" s="84"/>
      <c r="F18" s="84"/>
      <c r="G18" s="85"/>
    </row>
    <row r="19" spans="1:7" x14ac:dyDescent="0.3">
      <c r="A19" s="83"/>
      <c r="B19" s="84"/>
      <c r="C19" s="84"/>
      <c r="D19" s="84"/>
      <c r="E19" s="84"/>
      <c r="F19" s="84"/>
      <c r="G19" s="85"/>
    </row>
    <row r="20" spans="1:7" x14ac:dyDescent="0.3">
      <c r="A20" s="54"/>
      <c r="G20" s="55"/>
    </row>
    <row r="21" spans="1:7" x14ac:dyDescent="0.3">
      <c r="A21" s="54" t="s">
        <v>154</v>
      </c>
      <c r="B21" s="84" t="s">
        <v>155</v>
      </c>
      <c r="C21" s="84"/>
      <c r="D21" s="84"/>
      <c r="E21" s="84"/>
      <c r="F21" s="84"/>
      <c r="G21" s="85"/>
    </row>
    <row r="22" spans="1:7" x14ac:dyDescent="0.3">
      <c r="A22" s="54"/>
      <c r="B22" s="84"/>
      <c r="C22" s="84"/>
      <c r="D22" s="84"/>
      <c r="E22" s="84"/>
      <c r="F22" s="84"/>
      <c r="G22" s="85"/>
    </row>
    <row r="23" spans="1:7" x14ac:dyDescent="0.3">
      <c r="A23" s="54"/>
      <c r="B23" s="57"/>
      <c r="C23" s="57"/>
      <c r="D23" s="57"/>
      <c r="E23" s="57"/>
      <c r="F23" s="57"/>
      <c r="G23" s="58"/>
    </row>
    <row r="24" spans="1:7" ht="15" thickBot="1" x14ac:dyDescent="0.35">
      <c r="A24" s="56" t="s">
        <v>157</v>
      </c>
      <c r="B24" s="81" t="s">
        <v>156</v>
      </c>
      <c r="C24" s="81"/>
      <c r="D24" s="81"/>
      <c r="E24" s="81"/>
      <c r="F24" s="81"/>
      <c r="G24" s="82"/>
    </row>
    <row r="25" spans="1:7" x14ac:dyDescent="0.3">
      <c r="B25"/>
      <c r="C25"/>
      <c r="D25"/>
      <c r="E25"/>
      <c r="F25"/>
      <c r="G25"/>
    </row>
    <row r="26" spans="1:7" x14ac:dyDescent="0.3">
      <c r="B26"/>
      <c r="C26"/>
      <c r="D26"/>
      <c r="E26"/>
      <c r="F26"/>
      <c r="G26"/>
    </row>
  </sheetData>
  <mergeCells count="6">
    <mergeCell ref="B1:M1"/>
    <mergeCell ref="B16:F16"/>
    <mergeCell ref="B24:G24"/>
    <mergeCell ref="A18:A19"/>
    <mergeCell ref="B18:G19"/>
    <mergeCell ref="B21:G22"/>
  </mergeCells>
  <phoneticPr fontId="2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BÜTÇE DETAY</vt:lpstr>
      <vt:lpstr>AYLIK DAĞILIM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 IŞIK</dc:creator>
  <cp:lastModifiedBy>MERAL  IŞIK</cp:lastModifiedBy>
  <dcterms:created xsi:type="dcterms:W3CDTF">2024-11-13T12:37:01Z</dcterms:created>
  <dcterms:modified xsi:type="dcterms:W3CDTF">2024-12-20T13:45:03Z</dcterms:modified>
</cp:coreProperties>
</file>